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120" windowWidth="12120" windowHeight="8832" tabRatio="936" activeTab="0"/>
  </bookViews>
  <sheets>
    <sheet name="Term.-wart. polisy" sheetId="1" r:id="rId1"/>
    <sheet name="Bezterm.-wart. polisy" sheetId="2" r:id="rId2"/>
    <sheet name="Bezterm-wart. ubezp" sheetId="3" r:id="rId3"/>
    <sheet name="Term. ubezp. na życie" sheetId="4" r:id="rId4"/>
    <sheet name="Ubezp. na dożycie" sheetId="5" r:id="rId5"/>
    <sheet name="Mężczyźni" sheetId="6" r:id="rId6"/>
    <sheet name="Kobiety" sheetId="7" r:id="rId7"/>
  </sheets>
  <definedNames>
    <definedName name="Kobiety">'Kobiety'!$B$3:$H$104</definedName>
    <definedName name="Mężczyźni">'Mężczyźni'!$B$3:$H$104</definedName>
    <definedName name="n" localSheetId="1">'Bezterm.-wart. polisy'!#REF!</definedName>
    <definedName name="n" localSheetId="2">'Bezterm-wart. ubezp'!#REF!</definedName>
    <definedName name="n" localSheetId="3">'Term. ubezp. na życie'!$E$10</definedName>
    <definedName name="n" localSheetId="4">'Ubezp. na dożycie'!$E$10</definedName>
    <definedName name="n">'Term.-wart. polisy'!$F$10</definedName>
    <definedName name="płeć" localSheetId="1">'Bezterm.-wart. polisy'!$E$9</definedName>
    <definedName name="płeć" localSheetId="2">'Bezterm-wart. ubezp'!$E$9</definedName>
    <definedName name="płeć" localSheetId="3">'Term. ubezp. na życie'!$E$9</definedName>
    <definedName name="płeć" localSheetId="4">'Ubezp. na dożycie'!$E$9</definedName>
    <definedName name="płeć">'Term.-wart. polisy'!$F$9</definedName>
    <definedName name="r" localSheetId="1">'Bezterm.-wart. polisy'!$E$11</definedName>
    <definedName name="r" localSheetId="2">'Bezterm-wart. ubezp'!$E$11</definedName>
    <definedName name="r" localSheetId="3">'Term. ubezp. na życie'!$E$12</definedName>
    <definedName name="r" localSheetId="4">'Ubezp. na dożycie'!$E$12</definedName>
    <definedName name="r">'Term.-wart. polisy'!$F$13</definedName>
    <definedName name="wiek" localSheetId="1">'Bezterm.-wart. polisy'!$E$8</definedName>
    <definedName name="wiek" localSheetId="2">'Bezterm-wart. ubezp'!$E$8</definedName>
    <definedName name="wiek" localSheetId="3">'Term. ubezp. na życie'!$E$8</definedName>
    <definedName name="wiek" localSheetId="4">'Ubezp. na dożycie'!$E$8</definedName>
    <definedName name="wiek">'Term.-wart. polisy'!$F$8</definedName>
  </definedNames>
  <calcPr fullCalcOnLoad="1"/>
</workbook>
</file>

<file path=xl/sharedStrings.xml><?xml version="1.0" encoding="utf-8"?>
<sst xmlns="http://schemas.openxmlformats.org/spreadsheetml/2006/main" count="99" uniqueCount="40">
  <si>
    <t>x</t>
  </si>
  <si>
    <r>
      <t>l</t>
    </r>
    <r>
      <rPr>
        <b/>
        <i/>
        <vertAlign val="subscript"/>
        <sz val="11"/>
        <rFont val="Arial CE"/>
        <family val="2"/>
      </rPr>
      <t>x</t>
    </r>
  </si>
  <si>
    <r>
      <t>q</t>
    </r>
    <r>
      <rPr>
        <b/>
        <i/>
        <vertAlign val="subscript"/>
        <sz val="11"/>
        <rFont val="Arial CE"/>
        <family val="2"/>
      </rPr>
      <t>x</t>
    </r>
  </si>
  <si>
    <r>
      <t>d</t>
    </r>
    <r>
      <rPr>
        <b/>
        <i/>
        <vertAlign val="subscript"/>
        <sz val="11"/>
        <rFont val="Arial CE"/>
        <family val="2"/>
      </rPr>
      <t>x</t>
    </r>
  </si>
  <si>
    <r>
      <t>L</t>
    </r>
    <r>
      <rPr>
        <b/>
        <i/>
        <vertAlign val="subscript"/>
        <sz val="11"/>
        <rFont val="Arial CE"/>
        <family val="2"/>
      </rPr>
      <t>x</t>
    </r>
  </si>
  <si>
    <r>
      <t>T</t>
    </r>
    <r>
      <rPr>
        <b/>
        <i/>
        <vertAlign val="subscript"/>
        <sz val="11"/>
        <rFont val="Arial CE"/>
        <family val="2"/>
      </rPr>
      <t>x</t>
    </r>
  </si>
  <si>
    <r>
      <t>e</t>
    </r>
    <r>
      <rPr>
        <b/>
        <i/>
        <vertAlign val="subscript"/>
        <sz val="11"/>
        <rFont val="Arial CE"/>
        <family val="2"/>
      </rPr>
      <t>x</t>
    </r>
  </si>
  <si>
    <r>
      <t xml:space="preserve">Wiek ubezpieczonego </t>
    </r>
    <r>
      <rPr>
        <b/>
        <i/>
        <sz val="10"/>
        <rFont val="Arial CE"/>
        <family val="2"/>
      </rPr>
      <t>x</t>
    </r>
  </si>
  <si>
    <r>
      <t xml:space="preserve">Okres ubezpieczenia </t>
    </r>
    <r>
      <rPr>
        <b/>
        <i/>
        <sz val="10"/>
        <rFont val="Arial CE"/>
        <family val="2"/>
      </rPr>
      <t>n</t>
    </r>
  </si>
  <si>
    <r>
      <t xml:space="preserve">Wartość ubezpieczenia na życie </t>
    </r>
    <r>
      <rPr>
        <b/>
        <sz val="10"/>
        <rFont val="Symbol"/>
        <family val="1"/>
      </rPr>
      <t>F</t>
    </r>
  </si>
  <si>
    <r>
      <t xml:space="preserve">Wartość ubezpieczenia na dożycie </t>
    </r>
    <r>
      <rPr>
        <b/>
        <sz val="10"/>
        <rFont val="Symbol"/>
        <family val="1"/>
      </rPr>
      <t>Y</t>
    </r>
  </si>
  <si>
    <r>
      <t xml:space="preserve">Stopa procentowa </t>
    </r>
    <r>
      <rPr>
        <b/>
        <i/>
        <sz val="10"/>
        <rFont val="Arial CE"/>
        <family val="2"/>
      </rPr>
      <t>r</t>
    </r>
  </si>
  <si>
    <t>Płeć ubezpieczonego</t>
  </si>
  <si>
    <r>
      <t>l</t>
    </r>
    <r>
      <rPr>
        <vertAlign val="subscript"/>
        <sz val="10"/>
        <rFont val="Arial CE"/>
        <family val="2"/>
      </rPr>
      <t>x</t>
    </r>
  </si>
  <si>
    <r>
      <t>d</t>
    </r>
    <r>
      <rPr>
        <vertAlign val="subscript"/>
        <sz val="10"/>
        <rFont val="Arial CE"/>
        <family val="2"/>
      </rPr>
      <t>x</t>
    </r>
  </si>
  <si>
    <r>
      <t>l</t>
    </r>
    <r>
      <rPr>
        <vertAlign val="subscript"/>
        <sz val="10"/>
        <rFont val="Arial CE"/>
        <family val="2"/>
      </rPr>
      <t>x+n</t>
    </r>
  </si>
  <si>
    <r>
      <t>(1+r)</t>
    </r>
    <r>
      <rPr>
        <vertAlign val="subscript"/>
        <sz val="10"/>
        <rFont val="Arial CE"/>
        <family val="2"/>
      </rPr>
      <t>x</t>
    </r>
  </si>
  <si>
    <t>Scz</t>
  </si>
  <si>
    <t>Uwaga.</t>
  </si>
  <si>
    <t>Przyjmuje się, że wypłaty następują na koniec roku śmierci lub przeżycia.</t>
  </si>
  <si>
    <t>Przyjmuje się, że wypłaty następują na koniec roku, w którym nastąpił zgon.</t>
  </si>
  <si>
    <r>
      <t>Wartość polisy</t>
    </r>
    <r>
      <rPr>
        <b/>
        <sz val="12"/>
        <rFont val="Symbol"/>
        <family val="1"/>
      </rPr>
      <t xml:space="preserve"> W</t>
    </r>
  </si>
  <si>
    <r>
      <t>Wartość polisy</t>
    </r>
    <r>
      <rPr>
        <b/>
        <sz val="10"/>
        <rFont val="Symbol"/>
        <family val="1"/>
      </rPr>
      <t xml:space="preserve"> W</t>
    </r>
  </si>
  <si>
    <r>
      <t xml:space="preserve">Wartość ubezpieczenia na życie </t>
    </r>
    <r>
      <rPr>
        <b/>
        <sz val="11"/>
        <rFont val="Symbol"/>
        <family val="1"/>
      </rPr>
      <t>F</t>
    </r>
  </si>
  <si>
    <t>Wypłata świadczenia nastąpi wówczas, gdy w ciągu n lat ubezpieczenia nastąpi zgon ubezpieczonego.</t>
  </si>
  <si>
    <t>Przyjmuje się, że wypłaty następują na koniec roku śmierci.</t>
  </si>
  <si>
    <r>
      <t xml:space="preserve">Okres ubezpieczenia </t>
    </r>
    <r>
      <rPr>
        <b/>
        <i/>
        <sz val="10"/>
        <rFont val="Arial CE"/>
        <family val="2"/>
      </rPr>
      <t>n</t>
    </r>
    <r>
      <rPr>
        <i/>
        <sz val="10"/>
        <rFont val="Arial CE"/>
        <family val="2"/>
      </rPr>
      <t xml:space="preserve"> (liczba lat)</t>
    </r>
  </si>
  <si>
    <r>
      <t xml:space="preserve">Wartość ubezpieczenia na dożycie </t>
    </r>
    <r>
      <rPr>
        <b/>
        <sz val="11"/>
        <rFont val="Symbol"/>
        <family val="1"/>
      </rPr>
      <t>Y</t>
    </r>
  </si>
  <si>
    <t>Przyjmuje się, że wypłaty następują na koniec roku.</t>
  </si>
  <si>
    <r>
      <t xml:space="preserve">   wpisz </t>
    </r>
    <r>
      <rPr>
        <b/>
        <i/>
        <sz val="10"/>
        <rFont val="Arial CE"/>
        <family val="2"/>
      </rPr>
      <t>K</t>
    </r>
    <r>
      <rPr>
        <i/>
        <sz val="10"/>
        <rFont val="Arial CE"/>
        <family val="2"/>
      </rPr>
      <t xml:space="preserve"> lub </t>
    </r>
    <r>
      <rPr>
        <b/>
        <i/>
        <sz val="10"/>
        <rFont val="Arial CE"/>
        <family val="2"/>
      </rPr>
      <t>M</t>
    </r>
  </si>
  <si>
    <t xml:space="preserve">Wyznaczanie wartości polisy </t>
  </si>
  <si>
    <t xml:space="preserve">przy terminowym ubezpieczeniu na życie i dożycie </t>
  </si>
  <si>
    <t>Wyznaczanie wartości polisy</t>
  </si>
  <si>
    <t>przy bezterminowym ubezpieczeniu na życie</t>
  </si>
  <si>
    <t xml:space="preserve">Wyznaczanie wartości ubezpieczenia </t>
  </si>
  <si>
    <t>przy terminowym ubezpieczeniu na życie</t>
  </si>
  <si>
    <t>przy ubezpieczeniu na dożycie</t>
  </si>
  <si>
    <t>Uwagi.</t>
  </si>
  <si>
    <t>TABLICA TRWANIA ŻYCIA 2012 - MĘŻCZYŹNI OGÓŁEM - POLSKA</t>
  </si>
  <si>
    <t>TABLICA TRWANIA ŻYCIA 2012 - KOBIETY OGÓŁEM - POLSKA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</si>
</sst>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"/>
    <numFmt numFmtId="167" formatCode="0.0%"/>
  </numFmts>
  <fonts count="62">
    <font>
      <sz val="10"/>
      <name val="Arial CE"/>
      <family val="0"/>
    </font>
    <font>
      <b/>
      <i/>
      <sz val="11"/>
      <name val="Arial CE"/>
      <family val="2"/>
    </font>
    <font>
      <b/>
      <i/>
      <vertAlign val="subscript"/>
      <sz val="11"/>
      <name val="Arial CE"/>
      <family val="2"/>
    </font>
    <font>
      <b/>
      <i/>
      <sz val="10"/>
      <name val="Arial CE"/>
      <family val="2"/>
    </font>
    <font>
      <b/>
      <sz val="10"/>
      <name val="Symbol"/>
      <family val="1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Symbol"/>
      <family val="1"/>
    </font>
    <font>
      <b/>
      <sz val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vertAlign val="subscript"/>
      <sz val="10"/>
      <name val="Arial CE"/>
      <family val="2"/>
    </font>
    <font>
      <sz val="6"/>
      <name val="Arial CE"/>
      <family val="2"/>
    </font>
    <font>
      <sz val="5"/>
      <name val="Arial CE"/>
      <family val="2"/>
    </font>
    <font>
      <b/>
      <i/>
      <sz val="10"/>
      <color indexed="21"/>
      <name val="Arial CE"/>
      <family val="2"/>
    </font>
    <font>
      <i/>
      <sz val="10"/>
      <color indexed="21"/>
      <name val="Arial CE"/>
      <family val="2"/>
    </font>
    <font>
      <i/>
      <sz val="9"/>
      <color indexed="10"/>
      <name val="Arial CE"/>
      <family val="2"/>
    </font>
    <font>
      <b/>
      <sz val="11"/>
      <name val="Symbol"/>
      <family val="1"/>
    </font>
    <font>
      <i/>
      <sz val="10"/>
      <name val="Arial CE"/>
      <family val="2"/>
    </font>
    <font>
      <i/>
      <u val="single"/>
      <sz val="11"/>
      <color indexed="12"/>
      <name val="Arial CE"/>
      <family val="2"/>
    </font>
    <font>
      <b/>
      <i/>
      <sz val="9"/>
      <color indexed="21"/>
      <name val="Arial CE"/>
      <family val="2"/>
    </font>
    <font>
      <i/>
      <sz val="9"/>
      <color indexed="21"/>
      <name val="Arial CE"/>
      <family val="2"/>
    </font>
    <font>
      <b/>
      <i/>
      <sz val="10"/>
      <color indexed="10"/>
      <name val="Arial CE"/>
      <family val="2"/>
    </font>
    <font>
      <b/>
      <i/>
      <u val="single"/>
      <sz val="12"/>
      <color indexed="18"/>
      <name val="Arial CE"/>
      <family val="2"/>
    </font>
    <font>
      <sz val="10"/>
      <color indexed="18"/>
      <name val="Arial CE"/>
      <family val="2"/>
    </font>
    <font>
      <i/>
      <sz val="11"/>
      <color indexed="18"/>
      <name val="Arial CE"/>
      <family val="2"/>
    </font>
    <font>
      <i/>
      <u val="single"/>
      <sz val="11"/>
      <color indexed="1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9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9" fontId="12" fillId="0" borderId="0" xfId="53" applyFont="1" applyAlignment="1">
      <alignment/>
    </xf>
    <xf numFmtId="9" fontId="13" fillId="0" borderId="0" xfId="53" applyFont="1" applyAlignment="1">
      <alignment/>
    </xf>
    <xf numFmtId="0" fontId="14" fillId="0" borderId="0" xfId="51" applyFont="1" applyFill="1" applyAlignment="1">
      <alignment horizontal="left"/>
      <protection/>
    </xf>
    <xf numFmtId="0" fontId="15" fillId="0" borderId="0" xfId="51" applyFont="1" applyFill="1" applyAlignment="1">
      <alignment horizontal="left" indent="2"/>
      <protection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4" fontId="1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3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8" xfId="0" applyNumberFormat="1" applyBorder="1" applyAlignment="1">
      <alignment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0" xfId="5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15" fillId="0" borderId="0" xfId="51" applyFont="1" applyFill="1" applyBorder="1" applyAlignment="1">
      <alignment horizontal="left" indent="2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13" fillId="0" borderId="0" xfId="53" applyFont="1" applyFill="1" applyBorder="1" applyAlignment="1">
      <alignment/>
    </xf>
    <xf numFmtId="9" fontId="12" fillId="0" borderId="0" xfId="53" applyFont="1" applyFill="1" applyBorder="1" applyAlignment="1">
      <alignment/>
    </xf>
    <xf numFmtId="0" fontId="20" fillId="0" borderId="0" xfId="51" applyFont="1" applyFill="1" applyAlignment="1">
      <alignment horizontal="left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10" fillId="35" borderId="26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0" xfId="0" applyFill="1" applyBorder="1" applyAlignment="1">
      <alignment horizontal="centerContinuous"/>
    </xf>
    <xf numFmtId="0" fontId="10" fillId="35" borderId="0" xfId="0" applyFont="1" applyFill="1" applyBorder="1" applyAlignment="1">
      <alignment horizontal="centerContinuous"/>
    </xf>
    <xf numFmtId="0" fontId="0" fillId="35" borderId="24" xfId="0" applyFill="1" applyBorder="1" applyAlignment="1">
      <alignment/>
    </xf>
    <xf numFmtId="0" fontId="0" fillId="35" borderId="28" xfId="0" applyFill="1" applyBorder="1" applyAlignment="1">
      <alignment/>
    </xf>
    <xf numFmtId="0" fontId="19" fillId="35" borderId="29" xfId="51" applyFont="1" applyFill="1" applyBorder="1" applyAlignment="1">
      <alignment horizontal="centerContinuous"/>
      <protection/>
    </xf>
    <xf numFmtId="0" fontId="0" fillId="35" borderId="29" xfId="0" applyFill="1" applyBorder="1" applyAlignment="1">
      <alignment horizontal="centerContinuous"/>
    </xf>
    <xf numFmtId="0" fontId="10" fillId="35" borderId="29" xfId="0" applyFont="1" applyFill="1" applyBorder="1" applyAlignment="1">
      <alignment horizontal="centerContinuous"/>
    </xf>
    <xf numFmtId="0" fontId="0" fillId="35" borderId="30" xfId="0" applyFill="1" applyBorder="1" applyAlignment="1">
      <alignment/>
    </xf>
    <xf numFmtId="0" fontId="0" fillId="35" borderId="24" xfId="0" applyFill="1" applyBorder="1" applyAlignment="1">
      <alignment horizontal="centerContinuous"/>
    </xf>
    <xf numFmtId="0" fontId="19" fillId="35" borderId="28" xfId="51" applyFont="1" applyFill="1" applyBorder="1" applyAlignment="1">
      <alignment horizontal="centerContinuous"/>
      <protection/>
    </xf>
    <xf numFmtId="0" fontId="0" fillId="35" borderId="30" xfId="0" applyFill="1" applyBorder="1" applyAlignment="1">
      <alignment horizontal="centerContinuous"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10" fillId="35" borderId="29" xfId="0" applyFont="1" applyFill="1" applyBorder="1" applyAlignment="1">
      <alignment horizontal="center"/>
    </xf>
    <xf numFmtId="0" fontId="21" fillId="0" borderId="0" xfId="51" applyFont="1" applyFill="1" applyAlignment="1">
      <alignment horizontal="left"/>
      <protection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35" borderId="0" xfId="51" applyFont="1" applyFill="1" applyBorder="1" applyAlignment="1">
      <alignment horizontal="centerContinuous"/>
      <protection/>
    </xf>
    <xf numFmtId="0" fontId="24" fillId="35" borderId="0" xfId="0" applyFont="1" applyFill="1" applyBorder="1" applyAlignment="1">
      <alignment horizontal="centerContinuous"/>
    </xf>
    <xf numFmtId="0" fontId="25" fillId="35" borderId="0" xfId="51" applyFont="1" applyFill="1" applyBorder="1" applyAlignment="1">
      <alignment horizontal="centerContinuous"/>
      <protection/>
    </xf>
    <xf numFmtId="0" fontId="24" fillId="35" borderId="0" xfId="0" applyFont="1" applyFill="1" applyBorder="1" applyAlignment="1">
      <alignment horizontal="centerContinuous"/>
    </xf>
    <xf numFmtId="0" fontId="23" fillId="35" borderId="23" xfId="51" applyFont="1" applyFill="1" applyBorder="1" applyAlignment="1">
      <alignment horizontal="centerContinuous"/>
      <protection/>
    </xf>
    <xf numFmtId="0" fontId="25" fillId="35" borderId="23" xfId="51" applyFont="1" applyFill="1" applyBorder="1" applyAlignment="1">
      <alignment horizontal="centerContinuous"/>
      <protection/>
    </xf>
    <xf numFmtId="0" fontId="26" fillId="35" borderId="0" xfId="51" applyFont="1" applyFill="1" applyBorder="1" applyAlignment="1">
      <alignment horizontal="centerContinuous"/>
      <protection/>
    </xf>
    <xf numFmtId="0" fontId="10" fillId="35" borderId="31" xfId="0" applyFont="1" applyFill="1" applyBorder="1" applyAlignment="1" applyProtection="1">
      <alignment horizontal="center" vertical="center"/>
      <protection locked="0"/>
    </xf>
    <xf numFmtId="4" fontId="10" fillId="35" borderId="31" xfId="0" applyNumberFormat="1" applyFont="1" applyFill="1" applyBorder="1" applyAlignment="1" applyProtection="1">
      <alignment horizontal="center" vertical="center"/>
      <protection locked="0"/>
    </xf>
    <xf numFmtId="167" fontId="10" fillId="35" borderId="31" xfId="53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FINANS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9"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1</xdr:row>
      <xdr:rowOff>114300</xdr:rowOff>
    </xdr:from>
    <xdr:to>
      <xdr:col>8</xdr:col>
      <xdr:colOff>542925</xdr:colOff>
      <xdr:row>3</xdr:row>
      <xdr:rowOff>161925</xdr:rowOff>
    </xdr:to>
    <xdr:pic>
      <xdr:nvPicPr>
        <xdr:cNvPr id="1" name="Picture 2" descr="logo_WSZi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0002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1</xdr:row>
      <xdr:rowOff>114300</xdr:rowOff>
    </xdr:from>
    <xdr:to>
      <xdr:col>7</xdr:col>
      <xdr:colOff>466725</xdr:colOff>
      <xdr:row>3</xdr:row>
      <xdr:rowOff>152400</xdr:rowOff>
    </xdr:to>
    <xdr:pic>
      <xdr:nvPicPr>
        <xdr:cNvPr id="1" name="Picture 2" descr="logo_WSZi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90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123825</xdr:rowOff>
    </xdr:from>
    <xdr:to>
      <xdr:col>7</xdr:col>
      <xdr:colOff>542925</xdr:colOff>
      <xdr:row>3</xdr:row>
      <xdr:rowOff>161925</xdr:rowOff>
    </xdr:to>
    <xdr:pic>
      <xdr:nvPicPr>
        <xdr:cNvPr id="1" name="Picture 2" descr="logo_WSZi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28600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123825</xdr:rowOff>
    </xdr:from>
    <xdr:to>
      <xdr:col>7</xdr:col>
      <xdr:colOff>581025</xdr:colOff>
      <xdr:row>3</xdr:row>
      <xdr:rowOff>161925</xdr:rowOff>
    </xdr:to>
    <xdr:pic>
      <xdr:nvPicPr>
        <xdr:cNvPr id="1" name="Picture 2" descr="logo_WSZi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28600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123825</xdr:rowOff>
    </xdr:from>
    <xdr:to>
      <xdr:col>7</xdr:col>
      <xdr:colOff>504825</xdr:colOff>
      <xdr:row>3</xdr:row>
      <xdr:rowOff>161925</xdr:rowOff>
    </xdr:to>
    <xdr:pic>
      <xdr:nvPicPr>
        <xdr:cNvPr id="1" name="Picture 2" descr="logo_WSZi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28600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0"/>
  <sheetViews>
    <sheetView showGridLines="0" showRowColHeader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.50390625" style="0" customWidth="1"/>
    <col min="2" max="2" width="3.375" style="0" customWidth="1"/>
    <col min="3" max="3" width="4.625" style="0" customWidth="1"/>
    <col min="4" max="4" width="26.875" style="0" customWidth="1"/>
    <col min="5" max="5" width="2.125" style="0" customWidth="1"/>
    <col min="6" max="6" width="17.50390625" style="16" customWidth="1"/>
  </cols>
  <sheetData>
    <row r="1" ht="6.75" customHeight="1"/>
    <row r="2" spans="2:9" ht="10.5" customHeight="1">
      <c r="B2" s="73"/>
      <c r="C2" s="74"/>
      <c r="D2" s="74"/>
      <c r="E2" s="74"/>
      <c r="F2" s="75"/>
      <c r="G2" s="74"/>
      <c r="H2" s="74"/>
      <c r="I2" s="76"/>
    </row>
    <row r="3" spans="2:9" ht="15">
      <c r="B3" s="77"/>
      <c r="C3" s="95" t="s">
        <v>30</v>
      </c>
      <c r="D3" s="96"/>
      <c r="E3" s="78"/>
      <c r="F3" s="79"/>
      <c r="G3" s="78"/>
      <c r="H3" s="78"/>
      <c r="I3" s="80"/>
    </row>
    <row r="4" spans="2:9" ht="14.25">
      <c r="B4" s="77"/>
      <c r="C4" s="97" t="s">
        <v>31</v>
      </c>
      <c r="D4" s="96"/>
      <c r="E4" s="78"/>
      <c r="F4" s="79"/>
      <c r="G4" s="78"/>
      <c r="H4" s="78"/>
      <c r="I4" s="80"/>
    </row>
    <row r="5" spans="2:9" ht="9" customHeight="1">
      <c r="B5" s="81"/>
      <c r="C5" s="82"/>
      <c r="D5" s="83"/>
      <c r="E5" s="83"/>
      <c r="F5" s="84"/>
      <c r="G5" s="83"/>
      <c r="H5" s="83"/>
      <c r="I5" s="85"/>
    </row>
    <row r="7" spans="2:9" ht="14.25" thickBot="1">
      <c r="B7" s="57"/>
      <c r="C7" s="57"/>
      <c r="D7" s="57"/>
      <c r="E7" s="57"/>
      <c r="F7" s="59"/>
      <c r="G7" s="57"/>
      <c r="H7" s="57"/>
      <c r="I7" s="57"/>
    </row>
    <row r="8" spans="2:9" s="12" customFormat="1" ht="18" customHeight="1" thickBot="1" thickTop="1">
      <c r="B8" s="67"/>
      <c r="C8" s="67"/>
      <c r="D8" s="68" t="s">
        <v>7</v>
      </c>
      <c r="E8" s="68"/>
      <c r="F8" s="102"/>
      <c r="G8" s="69">
        <f>IF(wiek&gt;100,"Zakładamy, że wiek ubezpieczonego jest nie większy niż100 lat!","")</f>
      </c>
      <c r="H8" s="67"/>
      <c r="I8" s="67"/>
    </row>
    <row r="9" spans="2:9" ht="18" customHeight="1" thickBot="1" thickTop="1">
      <c r="B9" s="57"/>
      <c r="C9" s="57"/>
      <c r="D9" s="68" t="s">
        <v>12</v>
      </c>
      <c r="E9" s="57"/>
      <c r="F9" s="102"/>
      <c r="G9" s="70" t="s">
        <v>29</v>
      </c>
      <c r="H9" s="57"/>
      <c r="I9" s="94">
        <f>IF(płeć="k","",IF(płeć="m","",IF(płeć="","","Wpisz K lub M !!!")))</f>
      </c>
    </row>
    <row r="10" spans="2:9" s="12" customFormat="1" ht="18" customHeight="1" thickBot="1" thickTop="1">
      <c r="B10" s="67"/>
      <c r="C10" s="67"/>
      <c r="D10" s="68" t="s">
        <v>26</v>
      </c>
      <c r="E10" s="68"/>
      <c r="F10" s="102"/>
      <c r="G10" s="69">
        <f>IF(wiek+n&gt;101,"Zakładamy, że  x+n  jest nie większe od 101 lat ","")</f>
      </c>
      <c r="H10" s="67"/>
      <c r="I10" s="67"/>
    </row>
    <row r="11" spans="2:9" s="12" customFormat="1" ht="18" customHeight="1" thickBot="1" thickTop="1">
      <c r="B11" s="67"/>
      <c r="C11" s="67"/>
      <c r="D11" s="68" t="s">
        <v>9</v>
      </c>
      <c r="E11" s="68"/>
      <c r="F11" s="103"/>
      <c r="G11" s="67"/>
      <c r="H11" s="67"/>
      <c r="I11" s="67"/>
    </row>
    <row r="12" spans="2:9" s="12" customFormat="1" ht="18" customHeight="1" thickBot="1" thickTop="1">
      <c r="B12" s="67"/>
      <c r="C12" s="67"/>
      <c r="D12" s="68" t="s">
        <v>10</v>
      </c>
      <c r="E12" s="68"/>
      <c r="F12" s="103"/>
      <c r="G12" s="67"/>
      <c r="H12" s="67"/>
      <c r="I12" s="67"/>
    </row>
    <row r="13" spans="2:9" s="12" customFormat="1" ht="18" customHeight="1" thickBot="1" thickTop="1">
      <c r="B13" s="67"/>
      <c r="C13" s="67"/>
      <c r="D13" s="68" t="s">
        <v>11</v>
      </c>
      <c r="E13" s="68"/>
      <c r="F13" s="104"/>
      <c r="G13" s="67"/>
      <c r="H13" s="67"/>
      <c r="I13" s="67"/>
    </row>
    <row r="14" spans="2:9" ht="14.25" thickTop="1">
      <c r="B14" s="57"/>
      <c r="C14" s="57"/>
      <c r="D14" s="57"/>
      <c r="E14" s="57"/>
      <c r="F14" s="59"/>
      <c r="G14" s="57"/>
      <c r="H14" s="57"/>
      <c r="I14" s="57"/>
    </row>
    <row r="15" spans="2:9" ht="14.25" thickBot="1">
      <c r="B15" s="57"/>
      <c r="C15" s="57"/>
      <c r="D15" s="57"/>
      <c r="E15" s="57"/>
      <c r="F15" s="59"/>
      <c r="G15" s="57"/>
      <c r="H15" s="57"/>
      <c r="I15" s="57"/>
    </row>
    <row r="16" spans="2:9" ht="23.25" customHeight="1" thickBot="1" thickTop="1">
      <c r="B16" s="57"/>
      <c r="C16" s="57"/>
      <c r="D16" s="71" t="s">
        <v>21</v>
      </c>
      <c r="E16" s="72"/>
      <c r="F16" s="29">
        <f>IF(wiek+n&gt;101,"",(F11/D27)*(SUM(F30:F129))+(F12/D27)*(D28/(1+r)^n))</f>
        <v>0</v>
      </c>
      <c r="G16" s="57"/>
      <c r="H16" s="57"/>
      <c r="I16" s="57"/>
    </row>
    <row r="17" spans="2:9" ht="14.25" thickTop="1">
      <c r="B17" s="57"/>
      <c r="C17" s="57"/>
      <c r="D17" s="57"/>
      <c r="E17" s="57"/>
      <c r="F17" s="59"/>
      <c r="G17" s="57"/>
      <c r="H17" s="57"/>
      <c r="I17" s="57"/>
    </row>
    <row r="18" spans="2:9" ht="13.5" hidden="1">
      <c r="B18" s="53"/>
      <c r="C18" s="54"/>
      <c r="D18" s="54"/>
      <c r="E18" s="54"/>
      <c r="F18" s="56"/>
      <c r="G18" s="54"/>
      <c r="H18" s="54"/>
      <c r="I18" s="55"/>
    </row>
    <row r="19" spans="2:9" ht="13.5" hidden="1">
      <c r="B19" s="53"/>
      <c r="C19" s="54"/>
      <c r="D19" s="54"/>
      <c r="E19" s="54"/>
      <c r="F19" s="56"/>
      <c r="G19" s="54"/>
      <c r="H19" s="54"/>
      <c r="I19" s="55"/>
    </row>
    <row r="20" spans="2:9" ht="13.5" hidden="1">
      <c r="B20" s="53"/>
      <c r="C20" s="54"/>
      <c r="D20" s="54"/>
      <c r="E20" s="54"/>
      <c r="F20" s="56"/>
      <c r="G20" s="54"/>
      <c r="H20" s="54"/>
      <c r="I20" s="55"/>
    </row>
    <row r="21" spans="2:9" ht="13.5" hidden="1">
      <c r="B21" s="53"/>
      <c r="C21" s="54"/>
      <c r="D21" s="54"/>
      <c r="E21" s="54"/>
      <c r="F21" s="56"/>
      <c r="G21" s="54"/>
      <c r="H21" s="54"/>
      <c r="I21" s="55"/>
    </row>
    <row r="22" spans="2:9" ht="13.5" hidden="1">
      <c r="B22" s="53"/>
      <c r="C22" s="54"/>
      <c r="D22" s="54"/>
      <c r="E22" s="54"/>
      <c r="F22" s="56"/>
      <c r="G22" s="54"/>
      <c r="H22" s="54"/>
      <c r="I22" s="55"/>
    </row>
    <row r="23" spans="2:9" ht="13.5" hidden="1">
      <c r="B23" s="53"/>
      <c r="C23" s="54"/>
      <c r="D23" s="54"/>
      <c r="E23" s="54"/>
      <c r="F23" s="56"/>
      <c r="G23" s="54"/>
      <c r="H23" s="54"/>
      <c r="I23" s="55"/>
    </row>
    <row r="24" spans="2:9" ht="13.5">
      <c r="B24" s="57"/>
      <c r="D24" s="57"/>
      <c r="E24" s="57"/>
      <c r="F24" s="59"/>
      <c r="G24" s="57"/>
      <c r="H24" s="57"/>
      <c r="I24" s="57"/>
    </row>
    <row r="25" spans="2:9" ht="13.5">
      <c r="B25" s="57"/>
      <c r="C25" s="58" t="s">
        <v>18</v>
      </c>
      <c r="D25" s="57"/>
      <c r="E25" s="57"/>
      <c r="F25" s="59"/>
      <c r="G25" s="57"/>
      <c r="H25" s="57"/>
      <c r="I25" s="57"/>
    </row>
    <row r="26" spans="2:9" ht="13.5">
      <c r="B26" s="57"/>
      <c r="C26" s="60" t="s">
        <v>19</v>
      </c>
      <c r="D26" s="57"/>
      <c r="E26" s="57"/>
      <c r="F26" s="59"/>
      <c r="G26" s="57"/>
      <c r="H26" s="57"/>
      <c r="I26" s="57"/>
    </row>
    <row r="27" spans="2:9" ht="15" hidden="1">
      <c r="B27" s="57"/>
      <c r="C27" s="61" t="s">
        <v>13</v>
      </c>
      <c r="D27" s="62">
        <f>IF(płeć="M",VLOOKUP(wiek,Mężczyźni,2),VLOOKUP(wiek,Kobiety,2))</f>
        <v>100000</v>
      </c>
      <c r="E27" s="57"/>
      <c r="F27" s="59"/>
      <c r="G27" s="57"/>
      <c r="H27" s="57"/>
      <c r="I27" s="57"/>
    </row>
    <row r="28" spans="2:9" ht="15" hidden="1">
      <c r="B28" s="57"/>
      <c r="C28" s="61" t="s">
        <v>15</v>
      </c>
      <c r="D28" s="62">
        <f>IF(płeć="M",VLOOKUP(wiek+n,Mężczyźni,2),VLOOKUP(wiek+n,Kobiety,2))</f>
        <v>100000</v>
      </c>
      <c r="E28" s="57"/>
      <c r="F28" s="59"/>
      <c r="G28" s="57"/>
      <c r="H28" s="57"/>
      <c r="I28" s="57"/>
    </row>
    <row r="29" spans="2:9" ht="15" hidden="1">
      <c r="B29" s="57"/>
      <c r="C29" s="61" t="s">
        <v>0</v>
      </c>
      <c r="D29" s="62" t="s">
        <v>14</v>
      </c>
      <c r="E29" s="62" t="s">
        <v>16</v>
      </c>
      <c r="F29" s="63" t="s">
        <v>17</v>
      </c>
      <c r="G29" s="62"/>
      <c r="H29" s="62"/>
      <c r="I29" s="57"/>
    </row>
    <row r="30" spans="2:9" ht="12.75" hidden="1">
      <c r="B30" s="57">
        <v>1</v>
      </c>
      <c r="C30" s="57">
        <f>IF(wiek="","",wiek)</f>
      </c>
      <c r="D30" s="62">
        <f>IF(płeć="M",VLOOKUP(wiek,Mężczyźni,4),VLOOKUP(wiek,Kobiety,4))</f>
        <v>426</v>
      </c>
      <c r="E30" s="64">
        <f>IF(C30="","",(1+r)^B30)</f>
      </c>
      <c r="F30" s="63">
        <f>IF(C30="","",D30/E30)</f>
      </c>
      <c r="G30" s="57"/>
      <c r="H30" s="57"/>
      <c r="I30" s="57"/>
    </row>
    <row r="31" spans="2:9" ht="12.75" hidden="1">
      <c r="B31" s="57">
        <v>2</v>
      </c>
      <c r="C31" s="57">
        <f>IF(wiek="","",IF(n&gt;B30,C30+1,""))</f>
      </c>
      <c r="D31" s="62">
        <f>IF(C31="","",IF(płeć="M",VLOOKUP(C31,Mężczyźni,4),VLOOKUP(C31,Kobiety,4)))</f>
      </c>
      <c r="E31" s="65">
        <f>IF(C31="","",(1+r)^B31)</f>
      </c>
      <c r="F31" s="63">
        <f>IF(C31="","",D31/E31)</f>
      </c>
      <c r="G31" s="57"/>
      <c r="H31" s="57"/>
      <c r="I31" s="57"/>
    </row>
    <row r="32" spans="2:9" ht="12.75" hidden="1">
      <c r="B32" s="57">
        <v>3</v>
      </c>
      <c r="C32" s="57">
        <f aca="true" t="shared" si="0" ref="C32:C95">IF(wiek="","",IF(n&gt;B31,C31+1,""))</f>
      </c>
      <c r="D32" s="62">
        <f aca="true" t="shared" si="1" ref="D32:D95">IF(C32="","",IF(płeć="M",VLOOKUP(C32,Mężczyźni,4),VLOOKUP(C32,Kobiety,4)))</f>
      </c>
      <c r="E32" s="65">
        <f aca="true" t="shared" si="2" ref="E32:E95">IF(C32="","",(1+r)^B32)</f>
      </c>
      <c r="F32" s="63">
        <f aca="true" t="shared" si="3" ref="F32:F95">IF(C32="","",D32/E32)</f>
      </c>
      <c r="G32" s="57"/>
      <c r="H32" s="57"/>
      <c r="I32" s="57"/>
    </row>
    <row r="33" spans="2:9" ht="12.75" hidden="1">
      <c r="B33" s="57">
        <v>4</v>
      </c>
      <c r="C33" s="57">
        <f t="shared" si="0"/>
      </c>
      <c r="D33" s="62">
        <f t="shared" si="1"/>
      </c>
      <c r="E33" s="65">
        <f t="shared" si="2"/>
      </c>
      <c r="F33" s="63">
        <f t="shared" si="3"/>
      </c>
      <c r="G33" s="57"/>
      <c r="H33" s="57"/>
      <c r="I33" s="57"/>
    </row>
    <row r="34" spans="2:9" ht="12.75" hidden="1">
      <c r="B34" s="57">
        <v>5</v>
      </c>
      <c r="C34" s="57">
        <f t="shared" si="0"/>
      </c>
      <c r="D34" s="62">
        <f t="shared" si="1"/>
      </c>
      <c r="E34" s="65">
        <f t="shared" si="2"/>
      </c>
      <c r="F34" s="63">
        <f t="shared" si="3"/>
      </c>
      <c r="G34" s="57"/>
      <c r="H34" s="57"/>
      <c r="I34" s="57"/>
    </row>
    <row r="35" spans="2:9" ht="12.75" hidden="1">
      <c r="B35" s="57">
        <v>6</v>
      </c>
      <c r="C35" s="57">
        <f t="shared" si="0"/>
      </c>
      <c r="D35" s="62">
        <f t="shared" si="1"/>
      </c>
      <c r="E35" s="65">
        <f t="shared" si="2"/>
      </c>
      <c r="F35" s="63">
        <f t="shared" si="3"/>
      </c>
      <c r="G35" s="57"/>
      <c r="H35" s="57"/>
      <c r="I35" s="57"/>
    </row>
    <row r="36" spans="2:9" ht="12.75" hidden="1">
      <c r="B36" s="57">
        <v>7</v>
      </c>
      <c r="C36" s="57">
        <f t="shared" si="0"/>
      </c>
      <c r="D36" s="62">
        <f t="shared" si="1"/>
      </c>
      <c r="E36" s="65">
        <f t="shared" si="2"/>
      </c>
      <c r="F36" s="63">
        <f t="shared" si="3"/>
      </c>
      <c r="G36" s="57"/>
      <c r="H36" s="57"/>
      <c r="I36" s="57"/>
    </row>
    <row r="37" spans="2:9" ht="12.75" hidden="1">
      <c r="B37" s="57">
        <v>8</v>
      </c>
      <c r="C37" s="57">
        <f t="shared" si="0"/>
      </c>
      <c r="D37" s="62">
        <f t="shared" si="1"/>
      </c>
      <c r="E37" s="65">
        <f t="shared" si="2"/>
      </c>
      <c r="F37" s="63">
        <f t="shared" si="3"/>
      </c>
      <c r="G37" s="57"/>
      <c r="H37" s="57"/>
      <c r="I37" s="57"/>
    </row>
    <row r="38" spans="2:9" ht="12.75" hidden="1">
      <c r="B38" s="57">
        <v>9</v>
      </c>
      <c r="C38" s="57">
        <f t="shared" si="0"/>
      </c>
      <c r="D38" s="62">
        <f t="shared" si="1"/>
      </c>
      <c r="E38" s="65">
        <f t="shared" si="2"/>
      </c>
      <c r="F38" s="63">
        <f t="shared" si="3"/>
      </c>
      <c r="G38" s="57"/>
      <c r="H38" s="57"/>
      <c r="I38" s="57"/>
    </row>
    <row r="39" spans="2:9" ht="12.75" hidden="1">
      <c r="B39" s="57">
        <v>10</v>
      </c>
      <c r="C39" s="57">
        <f t="shared" si="0"/>
      </c>
      <c r="D39" s="62">
        <f t="shared" si="1"/>
      </c>
      <c r="E39" s="65">
        <f t="shared" si="2"/>
      </c>
      <c r="F39" s="63">
        <f t="shared" si="3"/>
      </c>
      <c r="G39" s="57"/>
      <c r="H39" s="57"/>
      <c r="I39" s="57"/>
    </row>
    <row r="40" spans="2:9" ht="12.75" hidden="1">
      <c r="B40" s="57">
        <v>11</v>
      </c>
      <c r="C40" s="57">
        <f t="shared" si="0"/>
      </c>
      <c r="D40" s="62">
        <f t="shared" si="1"/>
      </c>
      <c r="E40" s="65">
        <f t="shared" si="2"/>
      </c>
      <c r="F40" s="63">
        <f t="shared" si="3"/>
      </c>
      <c r="G40" s="57"/>
      <c r="H40" s="57"/>
      <c r="I40" s="57"/>
    </row>
    <row r="41" spans="2:9" ht="12.75" hidden="1">
      <c r="B41" s="57">
        <v>12</v>
      </c>
      <c r="C41" s="57">
        <f t="shared" si="0"/>
      </c>
      <c r="D41" s="62">
        <f t="shared" si="1"/>
      </c>
      <c r="E41" s="65">
        <f t="shared" si="2"/>
      </c>
      <c r="F41" s="63">
        <f t="shared" si="3"/>
      </c>
      <c r="G41" s="57"/>
      <c r="H41" s="57"/>
      <c r="I41" s="57"/>
    </row>
    <row r="42" spans="2:9" ht="12.75" hidden="1">
      <c r="B42" s="57">
        <v>13</v>
      </c>
      <c r="C42" s="57">
        <f t="shared" si="0"/>
      </c>
      <c r="D42" s="62">
        <f t="shared" si="1"/>
      </c>
      <c r="E42" s="65">
        <f t="shared" si="2"/>
      </c>
      <c r="F42" s="63">
        <f t="shared" si="3"/>
      </c>
      <c r="G42" s="57"/>
      <c r="H42" s="57"/>
      <c r="I42" s="57"/>
    </row>
    <row r="43" spans="2:9" ht="12.75" hidden="1">
      <c r="B43" s="57">
        <v>14</v>
      </c>
      <c r="C43" s="57">
        <f t="shared" si="0"/>
      </c>
      <c r="D43" s="62">
        <f t="shared" si="1"/>
      </c>
      <c r="E43" s="65">
        <f t="shared" si="2"/>
      </c>
      <c r="F43" s="63">
        <f t="shared" si="3"/>
      </c>
      <c r="G43" s="57"/>
      <c r="H43" s="57"/>
      <c r="I43" s="57"/>
    </row>
    <row r="44" spans="2:9" ht="12.75" hidden="1">
      <c r="B44" s="57">
        <v>15</v>
      </c>
      <c r="C44" s="57">
        <f t="shared" si="0"/>
      </c>
      <c r="D44" s="62">
        <f t="shared" si="1"/>
      </c>
      <c r="E44" s="65">
        <f t="shared" si="2"/>
      </c>
      <c r="F44" s="63">
        <f t="shared" si="3"/>
      </c>
      <c r="G44" s="57"/>
      <c r="H44" s="57"/>
      <c r="I44" s="57"/>
    </row>
    <row r="45" spans="2:9" ht="12.75" hidden="1">
      <c r="B45" s="57">
        <v>16</v>
      </c>
      <c r="C45" s="57">
        <f t="shared" si="0"/>
      </c>
      <c r="D45" s="62">
        <f t="shared" si="1"/>
      </c>
      <c r="E45" s="65">
        <f t="shared" si="2"/>
      </c>
      <c r="F45" s="63">
        <f t="shared" si="3"/>
      </c>
      <c r="G45" s="57"/>
      <c r="H45" s="57"/>
      <c r="I45" s="57"/>
    </row>
    <row r="46" spans="2:9" ht="12.75" hidden="1">
      <c r="B46" s="57">
        <v>17</v>
      </c>
      <c r="C46" s="57">
        <f t="shared" si="0"/>
      </c>
      <c r="D46" s="62">
        <f t="shared" si="1"/>
      </c>
      <c r="E46" s="65">
        <f t="shared" si="2"/>
      </c>
      <c r="F46" s="63">
        <f t="shared" si="3"/>
      </c>
      <c r="G46" s="57"/>
      <c r="H46" s="57"/>
      <c r="I46" s="57"/>
    </row>
    <row r="47" spans="2:9" ht="12.75" hidden="1">
      <c r="B47" s="57">
        <v>18</v>
      </c>
      <c r="C47" s="57">
        <f t="shared" si="0"/>
      </c>
      <c r="D47" s="62">
        <f t="shared" si="1"/>
      </c>
      <c r="E47" s="65">
        <f t="shared" si="2"/>
      </c>
      <c r="F47" s="63">
        <f t="shared" si="3"/>
      </c>
      <c r="G47" s="57"/>
      <c r="H47" s="57"/>
      <c r="I47" s="57"/>
    </row>
    <row r="48" spans="2:9" ht="12.75" hidden="1">
      <c r="B48" s="57">
        <v>19</v>
      </c>
      <c r="C48" s="57">
        <f t="shared" si="0"/>
      </c>
      <c r="D48" s="62">
        <f t="shared" si="1"/>
      </c>
      <c r="E48" s="65">
        <f t="shared" si="2"/>
      </c>
      <c r="F48" s="63">
        <f t="shared" si="3"/>
      </c>
      <c r="G48" s="57"/>
      <c r="H48" s="57"/>
      <c r="I48" s="57"/>
    </row>
    <row r="49" spans="2:9" ht="12.75" hidden="1">
      <c r="B49" s="57">
        <v>20</v>
      </c>
      <c r="C49" s="57">
        <f t="shared" si="0"/>
      </c>
      <c r="D49" s="62">
        <f t="shared" si="1"/>
      </c>
      <c r="E49" s="65">
        <f t="shared" si="2"/>
      </c>
      <c r="F49" s="63">
        <f t="shared" si="3"/>
      </c>
      <c r="G49" s="57"/>
      <c r="H49" s="57"/>
      <c r="I49" s="57"/>
    </row>
    <row r="50" spans="2:9" ht="12.75" hidden="1">
      <c r="B50" s="57">
        <v>21</v>
      </c>
      <c r="C50" s="57">
        <f t="shared" si="0"/>
      </c>
      <c r="D50" s="62">
        <f t="shared" si="1"/>
      </c>
      <c r="E50" s="65">
        <f t="shared" si="2"/>
      </c>
      <c r="F50" s="63">
        <f t="shared" si="3"/>
      </c>
      <c r="G50" s="57"/>
      <c r="H50" s="57"/>
      <c r="I50" s="57"/>
    </row>
    <row r="51" spans="2:9" ht="12.75" hidden="1">
      <c r="B51" s="57">
        <v>22</v>
      </c>
      <c r="C51" s="57">
        <f t="shared" si="0"/>
      </c>
      <c r="D51" s="62">
        <f t="shared" si="1"/>
      </c>
      <c r="E51" s="65">
        <f t="shared" si="2"/>
      </c>
      <c r="F51" s="63">
        <f t="shared" si="3"/>
      </c>
      <c r="G51" s="57"/>
      <c r="H51" s="57"/>
      <c r="I51" s="57"/>
    </row>
    <row r="52" spans="2:9" ht="12.75" hidden="1">
      <c r="B52" s="57">
        <v>23</v>
      </c>
      <c r="C52" s="57">
        <f t="shared" si="0"/>
      </c>
      <c r="D52" s="62">
        <f t="shared" si="1"/>
      </c>
      <c r="E52" s="65">
        <f t="shared" si="2"/>
      </c>
      <c r="F52" s="63">
        <f t="shared" si="3"/>
      </c>
      <c r="G52" s="57"/>
      <c r="H52" s="57"/>
      <c r="I52" s="57"/>
    </row>
    <row r="53" spans="2:9" ht="12.75" hidden="1">
      <c r="B53" s="57">
        <v>24</v>
      </c>
      <c r="C53" s="57">
        <f t="shared" si="0"/>
      </c>
      <c r="D53" s="62">
        <f t="shared" si="1"/>
      </c>
      <c r="E53" s="65">
        <f t="shared" si="2"/>
      </c>
      <c r="F53" s="63">
        <f t="shared" si="3"/>
      </c>
      <c r="G53" s="57"/>
      <c r="H53" s="57"/>
      <c r="I53" s="57"/>
    </row>
    <row r="54" spans="2:9" ht="12.75" hidden="1">
      <c r="B54" s="57">
        <v>25</v>
      </c>
      <c r="C54" s="57">
        <f t="shared" si="0"/>
      </c>
      <c r="D54" s="62">
        <f t="shared" si="1"/>
      </c>
      <c r="E54" s="65">
        <f t="shared" si="2"/>
      </c>
      <c r="F54" s="63">
        <f t="shared" si="3"/>
      </c>
      <c r="G54" s="57"/>
      <c r="H54" s="57"/>
      <c r="I54" s="57"/>
    </row>
    <row r="55" spans="2:9" ht="12.75" hidden="1">
      <c r="B55" s="57">
        <v>26</v>
      </c>
      <c r="C55" s="57">
        <f t="shared" si="0"/>
      </c>
      <c r="D55" s="62">
        <f t="shared" si="1"/>
      </c>
      <c r="E55" s="65">
        <f t="shared" si="2"/>
      </c>
      <c r="F55" s="63">
        <f t="shared" si="3"/>
      </c>
      <c r="G55" s="57"/>
      <c r="H55" s="57"/>
      <c r="I55" s="57"/>
    </row>
    <row r="56" spans="2:9" ht="12.75" hidden="1">
      <c r="B56" s="57">
        <v>27</v>
      </c>
      <c r="C56" s="57">
        <f t="shared" si="0"/>
      </c>
      <c r="D56" s="62">
        <f t="shared" si="1"/>
      </c>
      <c r="E56" s="65">
        <f t="shared" si="2"/>
      </c>
      <c r="F56" s="63">
        <f t="shared" si="3"/>
      </c>
      <c r="G56" s="57"/>
      <c r="H56" s="57"/>
      <c r="I56" s="57"/>
    </row>
    <row r="57" spans="2:9" ht="12.75" hidden="1">
      <c r="B57" s="57">
        <v>28</v>
      </c>
      <c r="C57" s="57">
        <f t="shared" si="0"/>
      </c>
      <c r="D57" s="62">
        <f t="shared" si="1"/>
      </c>
      <c r="E57" s="65">
        <f t="shared" si="2"/>
      </c>
      <c r="F57" s="63">
        <f t="shared" si="3"/>
      </c>
      <c r="G57" s="57"/>
      <c r="H57" s="57"/>
      <c r="I57" s="57"/>
    </row>
    <row r="58" spans="2:9" ht="12.75" hidden="1">
      <c r="B58" s="57">
        <v>29</v>
      </c>
      <c r="C58" s="57">
        <f t="shared" si="0"/>
      </c>
      <c r="D58" s="62">
        <f t="shared" si="1"/>
      </c>
      <c r="E58" s="65">
        <f t="shared" si="2"/>
      </c>
      <c r="F58" s="63">
        <f t="shared" si="3"/>
      </c>
      <c r="G58" s="57"/>
      <c r="H58" s="57"/>
      <c r="I58" s="57"/>
    </row>
    <row r="59" spans="2:9" ht="12.75" hidden="1">
      <c r="B59" s="57">
        <v>30</v>
      </c>
      <c r="C59" s="57">
        <f t="shared" si="0"/>
      </c>
      <c r="D59" s="62">
        <f t="shared" si="1"/>
      </c>
      <c r="E59" s="65">
        <f t="shared" si="2"/>
      </c>
      <c r="F59" s="63">
        <f t="shared" si="3"/>
      </c>
      <c r="G59" s="57"/>
      <c r="H59" s="57"/>
      <c r="I59" s="57"/>
    </row>
    <row r="60" spans="2:9" ht="12.75" hidden="1">
      <c r="B60" s="57">
        <v>31</v>
      </c>
      <c r="C60" s="57">
        <f t="shared" si="0"/>
      </c>
      <c r="D60" s="62">
        <f t="shared" si="1"/>
      </c>
      <c r="E60" s="65">
        <f t="shared" si="2"/>
      </c>
      <c r="F60" s="63">
        <f t="shared" si="3"/>
      </c>
      <c r="G60" s="57"/>
      <c r="H60" s="57"/>
      <c r="I60" s="57"/>
    </row>
    <row r="61" spans="2:9" ht="12.75" hidden="1">
      <c r="B61" s="57">
        <v>32</v>
      </c>
      <c r="C61" s="57">
        <f t="shared" si="0"/>
      </c>
      <c r="D61" s="62">
        <f t="shared" si="1"/>
      </c>
      <c r="E61" s="65">
        <f t="shared" si="2"/>
      </c>
      <c r="F61" s="63">
        <f t="shared" si="3"/>
      </c>
      <c r="G61" s="57"/>
      <c r="H61" s="57"/>
      <c r="I61" s="57"/>
    </row>
    <row r="62" spans="2:9" ht="12.75" hidden="1">
      <c r="B62" s="57">
        <v>33</v>
      </c>
      <c r="C62" s="57">
        <f t="shared" si="0"/>
      </c>
      <c r="D62" s="62">
        <f t="shared" si="1"/>
      </c>
      <c r="E62" s="65">
        <f t="shared" si="2"/>
      </c>
      <c r="F62" s="63">
        <f t="shared" si="3"/>
      </c>
      <c r="G62" s="57"/>
      <c r="H62" s="57"/>
      <c r="I62" s="57"/>
    </row>
    <row r="63" spans="2:9" ht="12.75" hidden="1">
      <c r="B63" s="57">
        <v>34</v>
      </c>
      <c r="C63" s="57">
        <f t="shared" si="0"/>
      </c>
      <c r="D63" s="62">
        <f t="shared" si="1"/>
      </c>
      <c r="E63" s="65">
        <f t="shared" si="2"/>
      </c>
      <c r="F63" s="63">
        <f t="shared" si="3"/>
      </c>
      <c r="G63" s="57"/>
      <c r="H63" s="57"/>
      <c r="I63" s="57"/>
    </row>
    <row r="64" spans="2:9" ht="12.75" hidden="1">
      <c r="B64" s="57">
        <v>35</v>
      </c>
      <c r="C64" s="57">
        <f t="shared" si="0"/>
      </c>
      <c r="D64" s="62">
        <f t="shared" si="1"/>
      </c>
      <c r="E64" s="65">
        <f t="shared" si="2"/>
      </c>
      <c r="F64" s="63">
        <f t="shared" si="3"/>
      </c>
      <c r="G64" s="57"/>
      <c r="H64" s="57"/>
      <c r="I64" s="57"/>
    </row>
    <row r="65" spans="2:9" ht="12.75" hidden="1">
      <c r="B65" s="57">
        <v>36</v>
      </c>
      <c r="C65" s="57">
        <f t="shared" si="0"/>
      </c>
      <c r="D65" s="62">
        <f t="shared" si="1"/>
      </c>
      <c r="E65" s="65">
        <f t="shared" si="2"/>
      </c>
      <c r="F65" s="63">
        <f t="shared" si="3"/>
      </c>
      <c r="G65" s="57"/>
      <c r="H65" s="57"/>
      <c r="I65" s="57"/>
    </row>
    <row r="66" spans="2:9" ht="12.75" hidden="1">
      <c r="B66" s="57">
        <v>37</v>
      </c>
      <c r="C66" s="57">
        <f t="shared" si="0"/>
      </c>
      <c r="D66" s="62">
        <f t="shared" si="1"/>
      </c>
      <c r="E66" s="65">
        <f t="shared" si="2"/>
      </c>
      <c r="F66" s="63">
        <f t="shared" si="3"/>
      </c>
      <c r="G66" s="57"/>
      <c r="H66" s="57"/>
      <c r="I66" s="57"/>
    </row>
    <row r="67" spans="2:9" ht="12.75" hidden="1">
      <c r="B67" s="57">
        <v>38</v>
      </c>
      <c r="C67" s="57">
        <f t="shared" si="0"/>
      </c>
      <c r="D67" s="62">
        <f t="shared" si="1"/>
      </c>
      <c r="E67" s="65">
        <f t="shared" si="2"/>
      </c>
      <c r="F67" s="63">
        <f t="shared" si="3"/>
      </c>
      <c r="G67" s="57"/>
      <c r="H67" s="57"/>
      <c r="I67" s="57"/>
    </row>
    <row r="68" spans="2:9" ht="12.75" hidden="1">
      <c r="B68" s="57">
        <v>39</v>
      </c>
      <c r="C68" s="57">
        <f t="shared" si="0"/>
      </c>
      <c r="D68" s="62">
        <f t="shared" si="1"/>
      </c>
      <c r="E68" s="65">
        <f t="shared" si="2"/>
      </c>
      <c r="F68" s="63">
        <f t="shared" si="3"/>
      </c>
      <c r="G68" s="57"/>
      <c r="H68" s="57"/>
      <c r="I68" s="57"/>
    </row>
    <row r="69" spans="2:9" ht="12.75" hidden="1">
      <c r="B69" s="57">
        <v>40</v>
      </c>
      <c r="C69" s="57">
        <f t="shared" si="0"/>
      </c>
      <c r="D69" s="62">
        <f t="shared" si="1"/>
      </c>
      <c r="E69" s="65">
        <f t="shared" si="2"/>
      </c>
      <c r="F69" s="63">
        <f t="shared" si="3"/>
      </c>
      <c r="G69" s="57"/>
      <c r="H69" s="57"/>
      <c r="I69" s="57"/>
    </row>
    <row r="70" spans="2:9" ht="12.75" hidden="1">
      <c r="B70" s="57">
        <v>41</v>
      </c>
      <c r="C70" s="57">
        <f t="shared" si="0"/>
      </c>
      <c r="D70" s="62">
        <f t="shared" si="1"/>
      </c>
      <c r="E70" s="65">
        <f t="shared" si="2"/>
      </c>
      <c r="F70" s="63">
        <f t="shared" si="3"/>
      </c>
      <c r="G70" s="57"/>
      <c r="H70" s="57"/>
      <c r="I70" s="57"/>
    </row>
    <row r="71" spans="2:9" ht="12.75" hidden="1">
      <c r="B71" s="57">
        <v>42</v>
      </c>
      <c r="C71" s="57">
        <f t="shared" si="0"/>
      </c>
      <c r="D71" s="62">
        <f t="shared" si="1"/>
      </c>
      <c r="E71" s="65">
        <f t="shared" si="2"/>
      </c>
      <c r="F71" s="63">
        <f t="shared" si="3"/>
      </c>
      <c r="G71" s="57"/>
      <c r="H71" s="57"/>
      <c r="I71" s="57"/>
    </row>
    <row r="72" spans="2:9" ht="12.75" hidden="1">
      <c r="B72" s="57">
        <v>43</v>
      </c>
      <c r="C72" s="57">
        <f t="shared" si="0"/>
      </c>
      <c r="D72" s="62">
        <f t="shared" si="1"/>
      </c>
      <c r="E72" s="65">
        <f t="shared" si="2"/>
      </c>
      <c r="F72" s="63">
        <f t="shared" si="3"/>
      </c>
      <c r="G72" s="57"/>
      <c r="H72" s="57"/>
      <c r="I72" s="57"/>
    </row>
    <row r="73" spans="2:9" ht="12.75" hidden="1">
      <c r="B73" s="57">
        <v>44</v>
      </c>
      <c r="C73" s="57">
        <f t="shared" si="0"/>
      </c>
      <c r="D73" s="62">
        <f t="shared" si="1"/>
      </c>
      <c r="E73" s="65">
        <f t="shared" si="2"/>
      </c>
      <c r="F73" s="63">
        <f t="shared" si="3"/>
      </c>
      <c r="G73" s="57"/>
      <c r="H73" s="57"/>
      <c r="I73" s="57"/>
    </row>
    <row r="74" spans="2:9" ht="12.75" hidden="1">
      <c r="B74" s="57">
        <v>45</v>
      </c>
      <c r="C74" s="57">
        <f t="shared" si="0"/>
      </c>
      <c r="D74" s="62">
        <f t="shared" si="1"/>
      </c>
      <c r="E74" s="65">
        <f t="shared" si="2"/>
      </c>
      <c r="F74" s="63">
        <f t="shared" si="3"/>
      </c>
      <c r="G74" s="57"/>
      <c r="H74" s="57"/>
      <c r="I74" s="57"/>
    </row>
    <row r="75" spans="2:9" ht="12.75" hidden="1">
      <c r="B75" s="57">
        <v>46</v>
      </c>
      <c r="C75" s="57">
        <f t="shared" si="0"/>
      </c>
      <c r="D75" s="62">
        <f t="shared" si="1"/>
      </c>
      <c r="E75" s="65">
        <f t="shared" si="2"/>
      </c>
      <c r="F75" s="63">
        <f t="shared" si="3"/>
      </c>
      <c r="G75" s="57"/>
      <c r="H75" s="57"/>
      <c r="I75" s="57"/>
    </row>
    <row r="76" spans="2:9" ht="12.75" hidden="1">
      <c r="B76" s="57">
        <v>47</v>
      </c>
      <c r="C76" s="57">
        <f t="shared" si="0"/>
      </c>
      <c r="D76" s="62">
        <f t="shared" si="1"/>
      </c>
      <c r="E76" s="65">
        <f t="shared" si="2"/>
      </c>
      <c r="F76" s="63">
        <f t="shared" si="3"/>
      </c>
      <c r="G76" s="57"/>
      <c r="H76" s="57"/>
      <c r="I76" s="57"/>
    </row>
    <row r="77" spans="2:9" ht="12.75" hidden="1">
      <c r="B77" s="57">
        <v>48</v>
      </c>
      <c r="C77" s="57">
        <f t="shared" si="0"/>
      </c>
      <c r="D77" s="62">
        <f t="shared" si="1"/>
      </c>
      <c r="E77" s="65">
        <f t="shared" si="2"/>
      </c>
      <c r="F77" s="63">
        <f t="shared" si="3"/>
      </c>
      <c r="G77" s="57"/>
      <c r="H77" s="57"/>
      <c r="I77" s="57"/>
    </row>
    <row r="78" spans="2:9" ht="12.75" hidden="1">
      <c r="B78" s="57">
        <v>49</v>
      </c>
      <c r="C78" s="57">
        <f t="shared" si="0"/>
      </c>
      <c r="D78" s="62">
        <f t="shared" si="1"/>
      </c>
      <c r="E78" s="65">
        <f t="shared" si="2"/>
      </c>
      <c r="F78" s="63">
        <f t="shared" si="3"/>
      </c>
      <c r="G78" s="57"/>
      <c r="H78" s="57"/>
      <c r="I78" s="57"/>
    </row>
    <row r="79" spans="2:9" ht="12.75" hidden="1">
      <c r="B79" s="57">
        <v>50</v>
      </c>
      <c r="C79" s="57">
        <f t="shared" si="0"/>
      </c>
      <c r="D79" s="62">
        <f t="shared" si="1"/>
      </c>
      <c r="E79" s="65">
        <f t="shared" si="2"/>
      </c>
      <c r="F79" s="63">
        <f t="shared" si="3"/>
      </c>
      <c r="G79" s="57"/>
      <c r="H79" s="57"/>
      <c r="I79" s="57"/>
    </row>
    <row r="80" spans="2:9" ht="12.75" hidden="1">
      <c r="B80" s="57">
        <v>51</v>
      </c>
      <c r="C80" s="57">
        <f t="shared" si="0"/>
      </c>
      <c r="D80" s="62">
        <f t="shared" si="1"/>
      </c>
      <c r="E80" s="65">
        <f t="shared" si="2"/>
      </c>
      <c r="F80" s="63">
        <f t="shared" si="3"/>
      </c>
      <c r="G80" s="57"/>
      <c r="H80" s="57"/>
      <c r="I80" s="57"/>
    </row>
    <row r="81" spans="2:9" ht="12.75" hidden="1">
      <c r="B81" s="57">
        <v>52</v>
      </c>
      <c r="C81" s="57">
        <f t="shared" si="0"/>
      </c>
      <c r="D81" s="62">
        <f t="shared" si="1"/>
      </c>
      <c r="E81" s="65">
        <f t="shared" si="2"/>
      </c>
      <c r="F81" s="63">
        <f t="shared" si="3"/>
      </c>
      <c r="G81" s="57"/>
      <c r="H81" s="57"/>
      <c r="I81" s="57"/>
    </row>
    <row r="82" spans="2:9" ht="12.75" hidden="1">
      <c r="B82" s="57">
        <v>53</v>
      </c>
      <c r="C82" s="57">
        <f t="shared" si="0"/>
      </c>
      <c r="D82" s="62">
        <f t="shared" si="1"/>
      </c>
      <c r="E82" s="65">
        <f t="shared" si="2"/>
      </c>
      <c r="F82" s="63">
        <f t="shared" si="3"/>
      </c>
      <c r="G82" s="57"/>
      <c r="H82" s="57"/>
      <c r="I82" s="57"/>
    </row>
    <row r="83" spans="2:9" ht="12.75" hidden="1">
      <c r="B83" s="57">
        <v>54</v>
      </c>
      <c r="C83" s="57">
        <f t="shared" si="0"/>
      </c>
      <c r="D83" s="62">
        <f t="shared" si="1"/>
      </c>
      <c r="E83" s="65">
        <f t="shared" si="2"/>
      </c>
      <c r="F83" s="63">
        <f t="shared" si="3"/>
      </c>
      <c r="G83" s="57"/>
      <c r="H83" s="57"/>
      <c r="I83" s="57"/>
    </row>
    <row r="84" spans="2:9" ht="12.75" hidden="1">
      <c r="B84" s="57">
        <v>55</v>
      </c>
      <c r="C84" s="57">
        <f t="shared" si="0"/>
      </c>
      <c r="D84" s="62">
        <f t="shared" si="1"/>
      </c>
      <c r="E84" s="65">
        <f t="shared" si="2"/>
      </c>
      <c r="F84" s="63">
        <f t="shared" si="3"/>
      </c>
      <c r="G84" s="57"/>
      <c r="H84" s="57"/>
      <c r="I84" s="57"/>
    </row>
    <row r="85" spans="2:9" ht="12.75" hidden="1">
      <c r="B85" s="57">
        <v>56</v>
      </c>
      <c r="C85" s="57">
        <f t="shared" si="0"/>
      </c>
      <c r="D85" s="62">
        <f t="shared" si="1"/>
      </c>
      <c r="E85" s="65">
        <f t="shared" si="2"/>
      </c>
      <c r="F85" s="63">
        <f t="shared" si="3"/>
      </c>
      <c r="G85" s="57"/>
      <c r="H85" s="57"/>
      <c r="I85" s="57"/>
    </row>
    <row r="86" spans="2:9" ht="12.75" hidden="1">
      <c r="B86" s="57">
        <v>57</v>
      </c>
      <c r="C86" s="57">
        <f t="shared" si="0"/>
      </c>
      <c r="D86" s="62">
        <f t="shared" si="1"/>
      </c>
      <c r="E86" s="65">
        <f t="shared" si="2"/>
      </c>
      <c r="F86" s="63">
        <f t="shared" si="3"/>
      </c>
      <c r="G86" s="57"/>
      <c r="H86" s="57"/>
      <c r="I86" s="57"/>
    </row>
    <row r="87" spans="2:9" ht="12.75" hidden="1">
      <c r="B87" s="57">
        <v>58</v>
      </c>
      <c r="C87" s="57">
        <f t="shared" si="0"/>
      </c>
      <c r="D87" s="62">
        <f t="shared" si="1"/>
      </c>
      <c r="E87" s="65">
        <f t="shared" si="2"/>
      </c>
      <c r="F87" s="63">
        <f t="shared" si="3"/>
      </c>
      <c r="G87" s="57"/>
      <c r="H87" s="57"/>
      <c r="I87" s="57"/>
    </row>
    <row r="88" spans="2:9" ht="12.75" hidden="1">
      <c r="B88" s="57">
        <v>59</v>
      </c>
      <c r="C88" s="57">
        <f t="shared" si="0"/>
      </c>
      <c r="D88" s="62">
        <f t="shared" si="1"/>
      </c>
      <c r="E88" s="65">
        <f t="shared" si="2"/>
      </c>
      <c r="F88" s="63">
        <f t="shared" si="3"/>
      </c>
      <c r="G88" s="57"/>
      <c r="H88" s="57"/>
      <c r="I88" s="57"/>
    </row>
    <row r="89" spans="2:9" ht="12.75" hidden="1">
      <c r="B89" s="57">
        <v>60</v>
      </c>
      <c r="C89" s="57">
        <f t="shared" si="0"/>
      </c>
      <c r="D89" s="62">
        <f t="shared" si="1"/>
      </c>
      <c r="E89" s="65">
        <f t="shared" si="2"/>
      </c>
      <c r="F89" s="63">
        <f t="shared" si="3"/>
      </c>
      <c r="G89" s="57"/>
      <c r="H89" s="57"/>
      <c r="I89" s="57"/>
    </row>
    <row r="90" spans="2:9" ht="12.75" hidden="1">
      <c r="B90" s="57">
        <v>61</v>
      </c>
      <c r="C90" s="57">
        <f t="shared" si="0"/>
      </c>
      <c r="D90" s="62">
        <f t="shared" si="1"/>
      </c>
      <c r="E90" s="65">
        <f t="shared" si="2"/>
      </c>
      <c r="F90" s="63">
        <f t="shared" si="3"/>
      </c>
      <c r="G90" s="57"/>
      <c r="H90" s="57"/>
      <c r="I90" s="57"/>
    </row>
    <row r="91" spans="2:9" ht="12.75" hidden="1">
      <c r="B91" s="57">
        <v>62</v>
      </c>
      <c r="C91" s="57">
        <f t="shared" si="0"/>
      </c>
      <c r="D91" s="62">
        <f t="shared" si="1"/>
      </c>
      <c r="E91" s="65">
        <f t="shared" si="2"/>
      </c>
      <c r="F91" s="63">
        <f t="shared" si="3"/>
      </c>
      <c r="G91" s="57"/>
      <c r="H91" s="57"/>
      <c r="I91" s="57"/>
    </row>
    <row r="92" spans="2:9" ht="12.75" hidden="1">
      <c r="B92" s="57">
        <v>63</v>
      </c>
      <c r="C92" s="57">
        <f t="shared" si="0"/>
      </c>
      <c r="D92" s="62">
        <f t="shared" si="1"/>
      </c>
      <c r="E92" s="65">
        <f t="shared" si="2"/>
      </c>
      <c r="F92" s="63">
        <f t="shared" si="3"/>
      </c>
      <c r="G92" s="57"/>
      <c r="H92" s="57"/>
      <c r="I92" s="57"/>
    </row>
    <row r="93" spans="2:9" ht="12.75" hidden="1">
      <c r="B93" s="57">
        <v>64</v>
      </c>
      <c r="C93" s="57">
        <f t="shared" si="0"/>
      </c>
      <c r="D93" s="62">
        <f t="shared" si="1"/>
      </c>
      <c r="E93" s="65">
        <f t="shared" si="2"/>
      </c>
      <c r="F93" s="63">
        <f t="shared" si="3"/>
      </c>
      <c r="G93" s="57"/>
      <c r="H93" s="57"/>
      <c r="I93" s="57"/>
    </row>
    <row r="94" spans="2:9" ht="12.75" hidden="1">
      <c r="B94" s="57">
        <v>65</v>
      </c>
      <c r="C94" s="57">
        <f t="shared" si="0"/>
      </c>
      <c r="D94" s="62">
        <f t="shared" si="1"/>
      </c>
      <c r="E94" s="65">
        <f t="shared" si="2"/>
      </c>
      <c r="F94" s="63">
        <f t="shared" si="3"/>
      </c>
      <c r="G94" s="57"/>
      <c r="H94" s="57"/>
      <c r="I94" s="57"/>
    </row>
    <row r="95" spans="2:9" ht="12.75" hidden="1">
      <c r="B95" s="57">
        <v>66</v>
      </c>
      <c r="C95" s="57">
        <f t="shared" si="0"/>
      </c>
      <c r="D95" s="62">
        <f t="shared" si="1"/>
      </c>
      <c r="E95" s="65">
        <f t="shared" si="2"/>
      </c>
      <c r="F95" s="63">
        <f t="shared" si="3"/>
      </c>
      <c r="G95" s="57"/>
      <c r="H95" s="57"/>
      <c r="I95" s="57"/>
    </row>
    <row r="96" spans="2:9" ht="12.75" hidden="1">
      <c r="B96" s="57">
        <v>67</v>
      </c>
      <c r="C96" s="57">
        <f aca="true" t="shared" si="4" ref="C96:C129">IF(wiek="","",IF(n&gt;B95,C95+1,""))</f>
      </c>
      <c r="D96" s="62">
        <f aca="true" t="shared" si="5" ref="D96:D129">IF(C96="","",IF(płeć="M",VLOOKUP(C96,Mężczyźni,4),VLOOKUP(C96,Kobiety,4)))</f>
      </c>
      <c r="E96" s="65">
        <f aca="true" t="shared" si="6" ref="E96:E129">IF(C96="","",(1+r)^B96)</f>
      </c>
      <c r="F96" s="63">
        <f aca="true" t="shared" si="7" ref="F96:F129">IF(C96="","",D96/E96)</f>
      </c>
      <c r="G96" s="57"/>
      <c r="H96" s="57"/>
      <c r="I96" s="57"/>
    </row>
    <row r="97" spans="2:9" ht="12.75" hidden="1">
      <c r="B97" s="57">
        <v>68</v>
      </c>
      <c r="C97" s="57">
        <f t="shared" si="4"/>
      </c>
      <c r="D97" s="62">
        <f t="shared" si="5"/>
      </c>
      <c r="E97" s="65">
        <f t="shared" si="6"/>
      </c>
      <c r="F97" s="63">
        <f t="shared" si="7"/>
      </c>
      <c r="G97" s="57"/>
      <c r="H97" s="57"/>
      <c r="I97" s="57"/>
    </row>
    <row r="98" spans="2:9" ht="12.75" hidden="1">
      <c r="B98" s="57">
        <v>69</v>
      </c>
      <c r="C98" s="57">
        <f t="shared" si="4"/>
      </c>
      <c r="D98" s="62">
        <f t="shared" si="5"/>
      </c>
      <c r="E98" s="65">
        <f t="shared" si="6"/>
      </c>
      <c r="F98" s="63">
        <f t="shared" si="7"/>
      </c>
      <c r="G98" s="57"/>
      <c r="H98" s="57"/>
      <c r="I98" s="57"/>
    </row>
    <row r="99" spans="2:9" ht="12.75" hidden="1">
      <c r="B99" s="57">
        <v>70</v>
      </c>
      <c r="C99" s="57">
        <f t="shared" si="4"/>
      </c>
      <c r="D99" s="62">
        <f t="shared" si="5"/>
      </c>
      <c r="E99" s="65">
        <f t="shared" si="6"/>
      </c>
      <c r="F99" s="63">
        <f t="shared" si="7"/>
      </c>
      <c r="G99" s="57"/>
      <c r="H99" s="57"/>
      <c r="I99" s="57"/>
    </row>
    <row r="100" spans="2:9" ht="12.75" hidden="1">
      <c r="B100" s="57">
        <v>71</v>
      </c>
      <c r="C100" s="57">
        <f t="shared" si="4"/>
      </c>
      <c r="D100" s="62">
        <f t="shared" si="5"/>
      </c>
      <c r="E100" s="65">
        <f t="shared" si="6"/>
      </c>
      <c r="F100" s="63">
        <f t="shared" si="7"/>
      </c>
      <c r="G100" s="57"/>
      <c r="H100" s="57"/>
      <c r="I100" s="57"/>
    </row>
    <row r="101" spans="2:9" ht="12.75" hidden="1">
      <c r="B101" s="57">
        <v>72</v>
      </c>
      <c r="C101" s="57">
        <f t="shared" si="4"/>
      </c>
      <c r="D101" s="62">
        <f t="shared" si="5"/>
      </c>
      <c r="E101" s="65">
        <f t="shared" si="6"/>
      </c>
      <c r="F101" s="63">
        <f t="shared" si="7"/>
      </c>
      <c r="G101" s="57"/>
      <c r="H101" s="57"/>
      <c r="I101" s="57"/>
    </row>
    <row r="102" spans="2:9" ht="12.75" hidden="1">
      <c r="B102" s="57">
        <v>73</v>
      </c>
      <c r="C102" s="57">
        <f t="shared" si="4"/>
      </c>
      <c r="D102" s="62">
        <f t="shared" si="5"/>
      </c>
      <c r="E102" s="65">
        <f t="shared" si="6"/>
      </c>
      <c r="F102" s="63">
        <f t="shared" si="7"/>
      </c>
      <c r="G102" s="57"/>
      <c r="H102" s="57"/>
      <c r="I102" s="57"/>
    </row>
    <row r="103" spans="2:9" ht="12.75" hidden="1">
      <c r="B103" s="57">
        <v>74</v>
      </c>
      <c r="C103" s="57">
        <f t="shared" si="4"/>
      </c>
      <c r="D103" s="62">
        <f t="shared" si="5"/>
      </c>
      <c r="E103" s="65">
        <f t="shared" si="6"/>
      </c>
      <c r="F103" s="63">
        <f t="shared" si="7"/>
      </c>
      <c r="G103" s="57"/>
      <c r="H103" s="57"/>
      <c r="I103" s="57"/>
    </row>
    <row r="104" spans="2:9" ht="12.75" hidden="1">
      <c r="B104" s="57">
        <v>75</v>
      </c>
      <c r="C104" s="57">
        <f t="shared" si="4"/>
      </c>
      <c r="D104" s="62">
        <f t="shared" si="5"/>
      </c>
      <c r="E104" s="65">
        <f t="shared" si="6"/>
      </c>
      <c r="F104" s="63">
        <f t="shared" si="7"/>
      </c>
      <c r="G104" s="57"/>
      <c r="H104" s="57"/>
      <c r="I104" s="57"/>
    </row>
    <row r="105" spans="2:9" ht="12.75" hidden="1">
      <c r="B105" s="57">
        <v>76</v>
      </c>
      <c r="C105" s="57">
        <f t="shared" si="4"/>
      </c>
      <c r="D105" s="62">
        <f t="shared" si="5"/>
      </c>
      <c r="E105" s="65">
        <f t="shared" si="6"/>
      </c>
      <c r="F105" s="63">
        <f t="shared" si="7"/>
      </c>
      <c r="G105" s="57"/>
      <c r="H105" s="57"/>
      <c r="I105" s="57"/>
    </row>
    <row r="106" spans="2:9" ht="12.75" hidden="1">
      <c r="B106" s="57">
        <v>77</v>
      </c>
      <c r="C106" s="57">
        <f t="shared" si="4"/>
      </c>
      <c r="D106" s="62">
        <f t="shared" si="5"/>
      </c>
      <c r="E106" s="65">
        <f t="shared" si="6"/>
      </c>
      <c r="F106" s="63">
        <f t="shared" si="7"/>
      </c>
      <c r="G106" s="57"/>
      <c r="H106" s="57"/>
      <c r="I106" s="57"/>
    </row>
    <row r="107" spans="2:9" ht="12.75" hidden="1">
      <c r="B107" s="57">
        <v>78</v>
      </c>
      <c r="C107" s="57">
        <f t="shared" si="4"/>
      </c>
      <c r="D107" s="62">
        <f t="shared" si="5"/>
      </c>
      <c r="E107" s="65">
        <f t="shared" si="6"/>
      </c>
      <c r="F107" s="63">
        <f t="shared" si="7"/>
      </c>
      <c r="G107" s="57"/>
      <c r="H107" s="57"/>
      <c r="I107" s="57"/>
    </row>
    <row r="108" spans="2:9" ht="12.75" hidden="1">
      <c r="B108" s="57">
        <v>79</v>
      </c>
      <c r="C108" s="57">
        <f t="shared" si="4"/>
      </c>
      <c r="D108" s="62">
        <f t="shared" si="5"/>
      </c>
      <c r="E108" s="65">
        <f t="shared" si="6"/>
      </c>
      <c r="F108" s="63">
        <f t="shared" si="7"/>
      </c>
      <c r="G108" s="57"/>
      <c r="H108" s="57"/>
      <c r="I108" s="57"/>
    </row>
    <row r="109" spans="2:9" ht="12.75" hidden="1">
      <c r="B109" s="57">
        <v>80</v>
      </c>
      <c r="C109" s="57">
        <f t="shared" si="4"/>
      </c>
      <c r="D109" s="62">
        <f t="shared" si="5"/>
      </c>
      <c r="E109" s="65">
        <f t="shared" si="6"/>
      </c>
      <c r="F109" s="63">
        <f t="shared" si="7"/>
      </c>
      <c r="G109" s="57"/>
      <c r="H109" s="57"/>
      <c r="I109" s="57"/>
    </row>
    <row r="110" spans="2:9" ht="12.75" hidden="1">
      <c r="B110" s="57">
        <v>81</v>
      </c>
      <c r="C110" s="57">
        <f t="shared" si="4"/>
      </c>
      <c r="D110" s="62">
        <f t="shared" si="5"/>
      </c>
      <c r="E110" s="65">
        <f t="shared" si="6"/>
      </c>
      <c r="F110" s="63">
        <f t="shared" si="7"/>
      </c>
      <c r="G110" s="57"/>
      <c r="H110" s="57"/>
      <c r="I110" s="57"/>
    </row>
    <row r="111" spans="2:9" ht="12.75" hidden="1">
      <c r="B111" s="57">
        <v>82</v>
      </c>
      <c r="C111" s="57">
        <f t="shared" si="4"/>
      </c>
      <c r="D111" s="62">
        <f t="shared" si="5"/>
      </c>
      <c r="E111" s="65">
        <f t="shared" si="6"/>
      </c>
      <c r="F111" s="63">
        <f t="shared" si="7"/>
      </c>
      <c r="G111" s="57"/>
      <c r="H111" s="57"/>
      <c r="I111" s="57"/>
    </row>
    <row r="112" spans="2:9" ht="12.75" hidden="1">
      <c r="B112" s="57">
        <v>83</v>
      </c>
      <c r="C112" s="57">
        <f t="shared" si="4"/>
      </c>
      <c r="D112" s="62">
        <f t="shared" si="5"/>
      </c>
      <c r="E112" s="65">
        <f t="shared" si="6"/>
      </c>
      <c r="F112" s="63">
        <f t="shared" si="7"/>
      </c>
      <c r="G112" s="57"/>
      <c r="H112" s="57"/>
      <c r="I112" s="57"/>
    </row>
    <row r="113" spans="2:9" ht="12.75" hidden="1">
      <c r="B113" s="57">
        <v>84</v>
      </c>
      <c r="C113" s="57">
        <f t="shared" si="4"/>
      </c>
      <c r="D113" s="62">
        <f t="shared" si="5"/>
      </c>
      <c r="E113" s="65">
        <f t="shared" si="6"/>
      </c>
      <c r="F113" s="63">
        <f t="shared" si="7"/>
      </c>
      <c r="G113" s="57"/>
      <c r="H113" s="57"/>
      <c r="I113" s="57"/>
    </row>
    <row r="114" spans="2:9" ht="12.75" hidden="1">
      <c r="B114" s="57">
        <v>85</v>
      </c>
      <c r="C114" s="57">
        <f t="shared" si="4"/>
      </c>
      <c r="D114" s="62">
        <f t="shared" si="5"/>
      </c>
      <c r="E114" s="65">
        <f t="shared" si="6"/>
      </c>
      <c r="F114" s="63">
        <f t="shared" si="7"/>
      </c>
      <c r="G114" s="57"/>
      <c r="H114" s="57"/>
      <c r="I114" s="57"/>
    </row>
    <row r="115" spans="2:9" ht="12.75" hidden="1">
      <c r="B115" s="57">
        <v>86</v>
      </c>
      <c r="C115" s="57">
        <f t="shared" si="4"/>
      </c>
      <c r="D115" s="62">
        <f t="shared" si="5"/>
      </c>
      <c r="E115" s="65">
        <f t="shared" si="6"/>
      </c>
      <c r="F115" s="63">
        <f t="shared" si="7"/>
      </c>
      <c r="G115" s="57"/>
      <c r="H115" s="57"/>
      <c r="I115" s="57"/>
    </row>
    <row r="116" spans="2:9" ht="12.75" hidden="1">
      <c r="B116" s="57">
        <v>87</v>
      </c>
      <c r="C116" s="57">
        <f t="shared" si="4"/>
      </c>
      <c r="D116" s="62">
        <f t="shared" si="5"/>
      </c>
      <c r="E116" s="65">
        <f t="shared" si="6"/>
      </c>
      <c r="F116" s="63">
        <f t="shared" si="7"/>
      </c>
      <c r="G116" s="57"/>
      <c r="H116" s="57"/>
      <c r="I116" s="57"/>
    </row>
    <row r="117" spans="2:9" ht="12.75" hidden="1">
      <c r="B117" s="57">
        <v>88</v>
      </c>
      <c r="C117" s="57">
        <f t="shared" si="4"/>
      </c>
      <c r="D117" s="62">
        <f t="shared" si="5"/>
      </c>
      <c r="E117" s="65">
        <f t="shared" si="6"/>
      </c>
      <c r="F117" s="63">
        <f t="shared" si="7"/>
      </c>
      <c r="G117" s="57"/>
      <c r="H117" s="57"/>
      <c r="I117" s="57"/>
    </row>
    <row r="118" spans="2:9" ht="12.75" hidden="1">
      <c r="B118" s="57">
        <v>89</v>
      </c>
      <c r="C118" s="57">
        <f t="shared" si="4"/>
      </c>
      <c r="D118" s="62">
        <f t="shared" si="5"/>
      </c>
      <c r="E118" s="65">
        <f t="shared" si="6"/>
      </c>
      <c r="F118" s="63">
        <f t="shared" si="7"/>
      </c>
      <c r="G118" s="57"/>
      <c r="H118" s="57"/>
      <c r="I118" s="57"/>
    </row>
    <row r="119" spans="2:9" ht="12.75" hidden="1">
      <c r="B119" s="57">
        <v>90</v>
      </c>
      <c r="C119" s="57">
        <f t="shared" si="4"/>
      </c>
      <c r="D119" s="62">
        <f t="shared" si="5"/>
      </c>
      <c r="E119" s="65">
        <f t="shared" si="6"/>
      </c>
      <c r="F119" s="63">
        <f t="shared" si="7"/>
      </c>
      <c r="G119" s="57"/>
      <c r="H119" s="57"/>
      <c r="I119" s="57"/>
    </row>
    <row r="120" spans="2:9" ht="12.75" hidden="1">
      <c r="B120" s="57">
        <v>91</v>
      </c>
      <c r="C120" s="57">
        <f t="shared" si="4"/>
      </c>
      <c r="D120" s="62">
        <f t="shared" si="5"/>
      </c>
      <c r="E120" s="65">
        <f t="shared" si="6"/>
      </c>
      <c r="F120" s="63">
        <f t="shared" si="7"/>
      </c>
      <c r="G120" s="57"/>
      <c r="H120" s="57"/>
      <c r="I120" s="57"/>
    </row>
    <row r="121" spans="2:9" ht="12.75" hidden="1">
      <c r="B121" s="57">
        <v>92</v>
      </c>
      <c r="C121" s="57">
        <f t="shared" si="4"/>
      </c>
      <c r="D121" s="62">
        <f t="shared" si="5"/>
      </c>
      <c r="E121" s="65">
        <f t="shared" si="6"/>
      </c>
      <c r="F121" s="63">
        <f t="shared" si="7"/>
      </c>
      <c r="G121" s="57"/>
      <c r="H121" s="57"/>
      <c r="I121" s="57"/>
    </row>
    <row r="122" spans="2:9" ht="12.75" hidden="1">
      <c r="B122" s="57">
        <v>93</v>
      </c>
      <c r="C122" s="57">
        <f t="shared" si="4"/>
      </c>
      <c r="D122" s="62">
        <f t="shared" si="5"/>
      </c>
      <c r="E122" s="65">
        <f t="shared" si="6"/>
      </c>
      <c r="F122" s="63">
        <f t="shared" si="7"/>
      </c>
      <c r="G122" s="57"/>
      <c r="H122" s="57"/>
      <c r="I122" s="57"/>
    </row>
    <row r="123" spans="2:9" ht="12.75" hidden="1">
      <c r="B123" s="57">
        <v>94</v>
      </c>
      <c r="C123" s="57">
        <f t="shared" si="4"/>
      </c>
      <c r="D123" s="62">
        <f t="shared" si="5"/>
      </c>
      <c r="E123" s="65">
        <f t="shared" si="6"/>
      </c>
      <c r="F123" s="63">
        <f t="shared" si="7"/>
      </c>
      <c r="G123" s="57"/>
      <c r="H123" s="57"/>
      <c r="I123" s="57"/>
    </row>
    <row r="124" spans="2:9" ht="12.75" hidden="1">
      <c r="B124" s="57">
        <v>95</v>
      </c>
      <c r="C124" s="57">
        <f t="shared" si="4"/>
      </c>
      <c r="D124" s="62">
        <f t="shared" si="5"/>
      </c>
      <c r="E124" s="65">
        <f t="shared" si="6"/>
      </c>
      <c r="F124" s="63">
        <f t="shared" si="7"/>
      </c>
      <c r="G124" s="57"/>
      <c r="H124" s="57"/>
      <c r="I124" s="57"/>
    </row>
    <row r="125" spans="2:9" ht="12.75" hidden="1">
      <c r="B125" s="57">
        <v>96</v>
      </c>
      <c r="C125" s="57">
        <f t="shared" si="4"/>
      </c>
      <c r="D125" s="62">
        <f t="shared" si="5"/>
      </c>
      <c r="E125" s="65">
        <f t="shared" si="6"/>
      </c>
      <c r="F125" s="63">
        <f t="shared" si="7"/>
      </c>
      <c r="G125" s="57"/>
      <c r="H125" s="57"/>
      <c r="I125" s="57"/>
    </row>
    <row r="126" spans="2:9" ht="12.75" hidden="1">
      <c r="B126" s="57">
        <v>97</v>
      </c>
      <c r="C126" s="57">
        <f t="shared" si="4"/>
      </c>
      <c r="D126" s="62">
        <f t="shared" si="5"/>
      </c>
      <c r="E126" s="65">
        <f t="shared" si="6"/>
      </c>
      <c r="F126" s="63">
        <f t="shared" si="7"/>
      </c>
      <c r="G126" s="57"/>
      <c r="H126" s="57"/>
      <c r="I126" s="57"/>
    </row>
    <row r="127" spans="2:9" ht="12.75" hidden="1">
      <c r="B127" s="57">
        <v>98</v>
      </c>
      <c r="C127" s="57">
        <f t="shared" si="4"/>
      </c>
      <c r="D127" s="62">
        <f t="shared" si="5"/>
      </c>
      <c r="E127" s="65">
        <f t="shared" si="6"/>
      </c>
      <c r="F127" s="63">
        <f t="shared" si="7"/>
      </c>
      <c r="G127" s="57"/>
      <c r="H127" s="57"/>
      <c r="I127" s="57"/>
    </row>
    <row r="128" spans="2:9" ht="12.75" hidden="1">
      <c r="B128" s="57">
        <v>99</v>
      </c>
      <c r="C128" s="57">
        <f t="shared" si="4"/>
      </c>
      <c r="D128" s="62">
        <f t="shared" si="5"/>
      </c>
      <c r="E128" s="65">
        <f t="shared" si="6"/>
      </c>
      <c r="F128" s="63">
        <f t="shared" si="7"/>
      </c>
      <c r="G128" s="57"/>
      <c r="H128" s="57"/>
      <c r="I128" s="57"/>
    </row>
    <row r="129" spans="2:9" ht="12.75" hidden="1">
      <c r="B129" s="57">
        <v>100</v>
      </c>
      <c r="C129" s="57">
        <f t="shared" si="4"/>
      </c>
      <c r="D129" s="62">
        <f t="shared" si="5"/>
      </c>
      <c r="E129" s="65">
        <f t="shared" si="6"/>
      </c>
      <c r="F129" s="63">
        <f t="shared" si="7"/>
      </c>
      <c r="G129" s="57"/>
      <c r="H129" s="57"/>
      <c r="I129" s="57"/>
    </row>
    <row r="130" spans="2:9" ht="13.5" hidden="1">
      <c r="B130" s="57"/>
      <c r="C130" s="57"/>
      <c r="D130" s="57"/>
      <c r="E130" s="57"/>
      <c r="F130" s="59"/>
      <c r="G130" s="57"/>
      <c r="H130" s="57"/>
      <c r="I130" s="57"/>
    </row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</sheetData>
  <sheetProtection password="C6FB" sheet="1" selectLockedCells="1"/>
  <conditionalFormatting sqref="F8">
    <cfRule type="cellIs" priority="1" dxfId="8" operator="greaterThan" stopIfTrue="1">
      <formula>100</formula>
    </cfRule>
  </conditionalFormatting>
  <conditionalFormatting sqref="F10">
    <cfRule type="expression" priority="2" dxfId="8" stopIfTrue="1">
      <formula>$F$8+$F$10&gt;101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Footer xml:space="preserve">&amp;C&amp;"Arial CE,Kursywa\Ubezpieczenia </oddFooter>
  </headerFooter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7"/>
  <sheetViews>
    <sheetView showGridLines="0" showRowColHeaders="0" zoomScalePageLayoutView="0" workbookViewId="0" topLeftCell="A1">
      <selection activeCell="E8" sqref="E8"/>
    </sheetView>
  </sheetViews>
  <sheetFormatPr defaultColWidth="9.00390625" defaultRowHeight="12.75"/>
  <cols>
    <col min="1" max="1" width="4.875" style="0" customWidth="1"/>
    <col min="2" max="2" width="5.875" style="0" customWidth="1"/>
    <col min="3" max="3" width="26.875" style="0" customWidth="1"/>
    <col min="4" max="4" width="2.125" style="0" customWidth="1"/>
    <col min="5" max="5" width="17.50390625" style="16" customWidth="1"/>
  </cols>
  <sheetData>
    <row r="1" ht="8.25" customHeight="1"/>
    <row r="2" spans="2:8" ht="11.25" customHeight="1">
      <c r="B2" s="73"/>
      <c r="C2" s="74"/>
      <c r="D2" s="74"/>
      <c r="E2" s="75"/>
      <c r="F2" s="74"/>
      <c r="G2" s="74"/>
      <c r="H2" s="76"/>
    </row>
    <row r="3" spans="2:8" ht="15">
      <c r="B3" s="99" t="s">
        <v>32</v>
      </c>
      <c r="C3" s="98"/>
      <c r="D3" s="78"/>
      <c r="E3" s="79"/>
      <c r="F3" s="78"/>
      <c r="G3" s="78"/>
      <c r="H3" s="86"/>
    </row>
    <row r="4" spans="2:8" ht="14.25">
      <c r="B4" s="100" t="s">
        <v>33</v>
      </c>
      <c r="C4" s="98"/>
      <c r="D4" s="78"/>
      <c r="E4" s="79"/>
      <c r="F4" s="78"/>
      <c r="G4" s="78"/>
      <c r="H4" s="86"/>
    </row>
    <row r="5" spans="2:8" ht="9.75" customHeight="1">
      <c r="B5" s="87"/>
      <c r="C5" s="83"/>
      <c r="D5" s="83"/>
      <c r="E5" s="84"/>
      <c r="F5" s="83"/>
      <c r="G5" s="83"/>
      <c r="H5" s="88"/>
    </row>
    <row r="6" spans="2:8" ht="13.5">
      <c r="B6" s="21"/>
      <c r="C6" s="21"/>
      <c r="D6" s="21"/>
      <c r="E6" s="52"/>
      <c r="F6" s="21"/>
      <c r="G6" s="21"/>
      <c r="H6" s="21"/>
    </row>
    <row r="7" ht="14.25" thickBot="1"/>
    <row r="8" spans="3:6" s="12" customFormat="1" ht="18" customHeight="1" thickBot="1" thickTop="1">
      <c r="C8" s="11" t="s">
        <v>7</v>
      </c>
      <c r="D8" s="11"/>
      <c r="E8" s="102"/>
      <c r="F8" s="27">
        <f>IF(wiek&gt;100,"Zakładamy, że wiek ubezpieczonego jest nie większy niż100 lat!","")</f>
      </c>
    </row>
    <row r="9" spans="3:8" ht="18" customHeight="1" thickBot="1" thickTop="1">
      <c r="C9" s="11" t="s">
        <v>12</v>
      </c>
      <c r="E9" s="102"/>
      <c r="F9" s="51" t="s">
        <v>29</v>
      </c>
      <c r="H9" s="93">
        <f>IF(płeć="k","",IF(płeć="m","",IF(płeć="","","Wpisz K lub M !!!")))</f>
      </c>
    </row>
    <row r="10" spans="3:5" s="12" customFormat="1" ht="18" customHeight="1" thickBot="1" thickTop="1">
      <c r="C10" s="11" t="s">
        <v>9</v>
      </c>
      <c r="D10" s="11"/>
      <c r="E10" s="103"/>
    </row>
    <row r="11" spans="3:5" s="12" customFormat="1" ht="18" customHeight="1" thickBot="1" thickTop="1">
      <c r="C11" s="11" t="s">
        <v>11</v>
      </c>
      <c r="D11" s="11"/>
      <c r="E11" s="104"/>
    </row>
    <row r="12" ht="14.25" thickTop="1"/>
    <row r="13" ht="14.25" thickBot="1"/>
    <row r="14" spans="3:5" ht="23.25" customHeight="1" thickBot="1" thickTop="1">
      <c r="C14" s="14" t="s">
        <v>21</v>
      </c>
      <c r="D14" s="13"/>
      <c r="E14" s="29">
        <f>IF(wiek&gt;100,"",(E10/C26)*(SUM(E28:E127)))</f>
        <v>0</v>
      </c>
    </row>
    <row r="15" spans="3:5" ht="15.75" thickTop="1">
      <c r="C15" s="14"/>
      <c r="D15" s="13"/>
      <c r="E15" s="26"/>
    </row>
    <row r="16" spans="3:5" ht="15">
      <c r="C16" s="14"/>
      <c r="D16" s="13"/>
      <c r="E16" s="26"/>
    </row>
    <row r="18" ht="13.5" hidden="1"/>
    <row r="19" ht="13.5" hidden="1"/>
    <row r="20" ht="13.5" hidden="1"/>
    <row r="21" ht="13.5" hidden="1"/>
    <row r="22" ht="13.5" hidden="1"/>
    <row r="23" ht="13.5" hidden="1"/>
    <row r="24" ht="13.5">
      <c r="B24" s="19" t="s">
        <v>18</v>
      </c>
    </row>
    <row r="25" ht="13.5">
      <c r="B25" s="20" t="s">
        <v>20</v>
      </c>
    </row>
    <row r="26" spans="2:3" ht="15" hidden="1">
      <c r="B26" s="4" t="s">
        <v>13</v>
      </c>
      <c r="C26" s="3">
        <f>IF(płeć="M",VLOOKUP(wiek,Mężczyźni,2),VLOOKUP(wiek,Kobiety,2))</f>
        <v>100000</v>
      </c>
    </row>
    <row r="27" spans="2:7" ht="15" hidden="1">
      <c r="B27" s="4" t="s">
        <v>0</v>
      </c>
      <c r="C27" s="3" t="s">
        <v>14</v>
      </c>
      <c r="D27" s="3" t="s">
        <v>16</v>
      </c>
      <c r="E27" s="15" t="s">
        <v>17</v>
      </c>
      <c r="F27" s="3"/>
      <c r="G27" s="3"/>
    </row>
    <row r="28" spans="1:5" ht="12.75" hidden="1">
      <c r="A28">
        <v>1</v>
      </c>
      <c r="B28">
        <f>IF(wiek="","",wiek)</f>
      </c>
      <c r="C28" s="3">
        <f>IF(płeć="M",VLOOKUP(wiek,Mężczyźni,4),VLOOKUP(wiek,Kobiety,4))</f>
        <v>426</v>
      </c>
      <c r="D28" s="18">
        <f>IF(B28="","",(1+r)^A28)</f>
      </c>
      <c r="E28" s="15">
        <f>IF(B28="","",C28/D28)</f>
      </c>
    </row>
    <row r="29" spans="1:5" ht="12.75" hidden="1">
      <c r="A29">
        <v>2</v>
      </c>
      <c r="B29">
        <f>IF(wiek="","",IF(B28&lt;100,B28+1,""))</f>
      </c>
      <c r="C29" s="3">
        <f aca="true" t="shared" si="0" ref="C29:C92">IF(B29="","",IF(płeć="M",VLOOKUP(B29,Mężczyźni,4),VLOOKUP(B29,Kobiety,4)))</f>
      </c>
      <c r="D29" s="17">
        <f>IF(B29="","",(1+r)^A29)</f>
      </c>
      <c r="E29" s="15">
        <f>IF(B29="","",C29/D29)</f>
      </c>
    </row>
    <row r="30" spans="1:5" ht="12.75" hidden="1">
      <c r="A30">
        <v>3</v>
      </c>
      <c r="B30">
        <f aca="true" t="shared" si="1" ref="B30:B93">IF(wiek="","",IF(B29&lt;100,B29+1,""))</f>
      </c>
      <c r="C30" s="3">
        <f t="shared" si="0"/>
      </c>
      <c r="D30" s="17">
        <f aca="true" t="shared" si="2" ref="D30:D93">IF(B30="","",(1+r)^A30)</f>
      </c>
      <c r="E30" s="15">
        <f aca="true" t="shared" si="3" ref="E30:E93">IF(B30="","",C30/D30)</f>
      </c>
    </row>
    <row r="31" spans="1:5" ht="12.75" hidden="1">
      <c r="A31">
        <v>4</v>
      </c>
      <c r="B31">
        <f t="shared" si="1"/>
      </c>
      <c r="C31" s="3">
        <f t="shared" si="0"/>
      </c>
      <c r="D31" s="17">
        <f t="shared" si="2"/>
      </c>
      <c r="E31" s="15">
        <f t="shared" si="3"/>
      </c>
    </row>
    <row r="32" spans="1:5" ht="12.75" hidden="1">
      <c r="A32">
        <v>5</v>
      </c>
      <c r="B32">
        <f t="shared" si="1"/>
      </c>
      <c r="C32" s="3">
        <f t="shared" si="0"/>
      </c>
      <c r="D32" s="17">
        <f t="shared" si="2"/>
      </c>
      <c r="E32" s="15">
        <f t="shared" si="3"/>
      </c>
    </row>
    <row r="33" spans="1:5" ht="12.75" hidden="1">
      <c r="A33">
        <v>6</v>
      </c>
      <c r="B33">
        <f t="shared" si="1"/>
      </c>
      <c r="C33" s="3">
        <f t="shared" si="0"/>
      </c>
      <c r="D33" s="17">
        <f t="shared" si="2"/>
      </c>
      <c r="E33" s="15">
        <f t="shared" si="3"/>
      </c>
    </row>
    <row r="34" spans="1:5" ht="12.75" hidden="1">
      <c r="A34">
        <v>7</v>
      </c>
      <c r="B34">
        <f t="shared" si="1"/>
      </c>
      <c r="C34" s="3">
        <f t="shared" si="0"/>
      </c>
      <c r="D34" s="17">
        <f t="shared" si="2"/>
      </c>
      <c r="E34" s="15">
        <f t="shared" si="3"/>
      </c>
    </row>
    <row r="35" spans="1:5" ht="12.75" hidden="1">
      <c r="A35">
        <v>8</v>
      </c>
      <c r="B35">
        <f t="shared" si="1"/>
      </c>
      <c r="C35" s="3">
        <f t="shared" si="0"/>
      </c>
      <c r="D35" s="17">
        <f t="shared" si="2"/>
      </c>
      <c r="E35" s="15">
        <f t="shared" si="3"/>
      </c>
    </row>
    <row r="36" spans="1:5" ht="12.75" hidden="1">
      <c r="A36">
        <v>9</v>
      </c>
      <c r="B36">
        <f t="shared" si="1"/>
      </c>
      <c r="C36" s="3">
        <f t="shared" si="0"/>
      </c>
      <c r="D36" s="17">
        <f t="shared" si="2"/>
      </c>
      <c r="E36" s="15">
        <f t="shared" si="3"/>
      </c>
    </row>
    <row r="37" spans="1:5" ht="12.75" hidden="1">
      <c r="A37">
        <v>10</v>
      </c>
      <c r="B37">
        <f t="shared" si="1"/>
      </c>
      <c r="C37" s="3">
        <f t="shared" si="0"/>
      </c>
      <c r="D37" s="17">
        <f t="shared" si="2"/>
      </c>
      <c r="E37" s="15">
        <f t="shared" si="3"/>
      </c>
    </row>
    <row r="38" spans="1:5" ht="12.75" hidden="1">
      <c r="A38">
        <v>11</v>
      </c>
      <c r="B38">
        <f t="shared" si="1"/>
      </c>
      <c r="C38" s="3">
        <f t="shared" si="0"/>
      </c>
      <c r="D38" s="17">
        <f t="shared" si="2"/>
      </c>
      <c r="E38" s="15">
        <f t="shared" si="3"/>
      </c>
    </row>
    <row r="39" spans="1:5" ht="12.75" hidden="1">
      <c r="A39">
        <v>12</v>
      </c>
      <c r="B39">
        <f t="shared" si="1"/>
      </c>
      <c r="C39" s="3">
        <f t="shared" si="0"/>
      </c>
      <c r="D39" s="17">
        <f t="shared" si="2"/>
      </c>
      <c r="E39" s="15">
        <f t="shared" si="3"/>
      </c>
    </row>
    <row r="40" spans="1:5" ht="12.75" hidden="1">
      <c r="A40">
        <v>13</v>
      </c>
      <c r="B40">
        <f t="shared" si="1"/>
      </c>
      <c r="C40" s="3">
        <f t="shared" si="0"/>
      </c>
      <c r="D40" s="17">
        <f t="shared" si="2"/>
      </c>
      <c r="E40" s="15">
        <f t="shared" si="3"/>
      </c>
    </row>
    <row r="41" spans="1:5" ht="12.75" hidden="1">
      <c r="A41">
        <v>14</v>
      </c>
      <c r="B41">
        <f t="shared" si="1"/>
      </c>
      <c r="C41" s="3">
        <f t="shared" si="0"/>
      </c>
      <c r="D41" s="17">
        <f t="shared" si="2"/>
      </c>
      <c r="E41" s="15">
        <f t="shared" si="3"/>
      </c>
    </row>
    <row r="42" spans="1:5" ht="12.75" hidden="1">
      <c r="A42">
        <v>15</v>
      </c>
      <c r="B42">
        <f t="shared" si="1"/>
      </c>
      <c r="C42" s="3">
        <f t="shared" si="0"/>
      </c>
      <c r="D42" s="17">
        <f t="shared" si="2"/>
      </c>
      <c r="E42" s="15">
        <f t="shared" si="3"/>
      </c>
    </row>
    <row r="43" spans="1:5" ht="12.75" hidden="1">
      <c r="A43">
        <v>16</v>
      </c>
      <c r="B43">
        <f t="shared" si="1"/>
      </c>
      <c r="C43" s="3">
        <f t="shared" si="0"/>
      </c>
      <c r="D43" s="17">
        <f t="shared" si="2"/>
      </c>
      <c r="E43" s="15">
        <f t="shared" si="3"/>
      </c>
    </row>
    <row r="44" spans="1:5" ht="12.75" hidden="1">
      <c r="A44">
        <v>17</v>
      </c>
      <c r="B44">
        <f t="shared" si="1"/>
      </c>
      <c r="C44" s="3">
        <f t="shared" si="0"/>
      </c>
      <c r="D44" s="17">
        <f t="shared" si="2"/>
      </c>
      <c r="E44" s="15">
        <f t="shared" si="3"/>
      </c>
    </row>
    <row r="45" spans="1:5" ht="12.75" hidden="1">
      <c r="A45">
        <v>18</v>
      </c>
      <c r="B45">
        <f t="shared" si="1"/>
      </c>
      <c r="C45" s="3">
        <f t="shared" si="0"/>
      </c>
      <c r="D45" s="17">
        <f t="shared" si="2"/>
      </c>
      <c r="E45" s="15">
        <f t="shared" si="3"/>
      </c>
    </row>
    <row r="46" spans="1:5" ht="12.75" hidden="1">
      <c r="A46">
        <v>19</v>
      </c>
      <c r="B46">
        <f t="shared" si="1"/>
      </c>
      <c r="C46" s="3">
        <f t="shared" si="0"/>
      </c>
      <c r="D46" s="17">
        <f t="shared" si="2"/>
      </c>
      <c r="E46" s="15">
        <f t="shared" si="3"/>
      </c>
    </row>
    <row r="47" spans="1:5" ht="12.75" hidden="1">
      <c r="A47">
        <v>20</v>
      </c>
      <c r="B47">
        <f t="shared" si="1"/>
      </c>
      <c r="C47" s="3">
        <f t="shared" si="0"/>
      </c>
      <c r="D47" s="17">
        <f t="shared" si="2"/>
      </c>
      <c r="E47" s="15">
        <f t="shared" si="3"/>
      </c>
    </row>
    <row r="48" spans="1:5" ht="12.75" hidden="1">
      <c r="A48">
        <v>21</v>
      </c>
      <c r="B48">
        <f t="shared" si="1"/>
      </c>
      <c r="C48" s="3">
        <f t="shared" si="0"/>
      </c>
      <c r="D48" s="17">
        <f t="shared" si="2"/>
      </c>
      <c r="E48" s="15">
        <f t="shared" si="3"/>
      </c>
    </row>
    <row r="49" spans="1:5" ht="12.75" hidden="1">
      <c r="A49">
        <v>22</v>
      </c>
      <c r="B49">
        <f t="shared" si="1"/>
      </c>
      <c r="C49" s="3">
        <f t="shared" si="0"/>
      </c>
      <c r="D49" s="17">
        <f t="shared" si="2"/>
      </c>
      <c r="E49" s="15">
        <f t="shared" si="3"/>
      </c>
    </row>
    <row r="50" spans="1:5" ht="12.75" hidden="1">
      <c r="A50">
        <v>23</v>
      </c>
      <c r="B50">
        <f t="shared" si="1"/>
      </c>
      <c r="C50" s="3">
        <f t="shared" si="0"/>
      </c>
      <c r="D50" s="17">
        <f t="shared" si="2"/>
      </c>
      <c r="E50" s="15">
        <f t="shared" si="3"/>
      </c>
    </row>
    <row r="51" spans="1:5" ht="12.75" hidden="1">
      <c r="A51">
        <v>24</v>
      </c>
      <c r="B51">
        <f t="shared" si="1"/>
      </c>
      <c r="C51" s="3">
        <f t="shared" si="0"/>
      </c>
      <c r="D51" s="17">
        <f t="shared" si="2"/>
      </c>
      <c r="E51" s="15">
        <f t="shared" si="3"/>
      </c>
    </row>
    <row r="52" spans="1:5" ht="12.75" hidden="1">
      <c r="A52">
        <v>25</v>
      </c>
      <c r="B52">
        <f t="shared" si="1"/>
      </c>
      <c r="C52" s="3">
        <f t="shared" si="0"/>
      </c>
      <c r="D52" s="17">
        <f t="shared" si="2"/>
      </c>
      <c r="E52" s="15">
        <f t="shared" si="3"/>
      </c>
    </row>
    <row r="53" spans="1:5" ht="12.75" hidden="1">
      <c r="A53">
        <v>26</v>
      </c>
      <c r="B53">
        <f t="shared" si="1"/>
      </c>
      <c r="C53" s="3">
        <f t="shared" si="0"/>
      </c>
      <c r="D53" s="17">
        <f t="shared" si="2"/>
      </c>
      <c r="E53" s="15">
        <f t="shared" si="3"/>
      </c>
    </row>
    <row r="54" spans="1:5" ht="12.75" hidden="1">
      <c r="A54">
        <v>27</v>
      </c>
      <c r="B54">
        <f t="shared" si="1"/>
      </c>
      <c r="C54" s="3">
        <f t="shared" si="0"/>
      </c>
      <c r="D54" s="17">
        <f t="shared" si="2"/>
      </c>
      <c r="E54" s="15">
        <f t="shared" si="3"/>
      </c>
    </row>
    <row r="55" spans="1:5" ht="12.75" hidden="1">
      <c r="A55">
        <v>28</v>
      </c>
      <c r="B55">
        <f t="shared" si="1"/>
      </c>
      <c r="C55" s="3">
        <f t="shared" si="0"/>
      </c>
      <c r="D55" s="17">
        <f t="shared" si="2"/>
      </c>
      <c r="E55" s="15">
        <f t="shared" si="3"/>
      </c>
    </row>
    <row r="56" spans="1:5" ht="12.75" hidden="1">
      <c r="A56">
        <v>29</v>
      </c>
      <c r="B56">
        <f t="shared" si="1"/>
      </c>
      <c r="C56" s="3">
        <f t="shared" si="0"/>
      </c>
      <c r="D56" s="17">
        <f t="shared" si="2"/>
      </c>
      <c r="E56" s="15">
        <f t="shared" si="3"/>
      </c>
    </row>
    <row r="57" spans="1:5" ht="12.75" hidden="1">
      <c r="A57">
        <v>30</v>
      </c>
      <c r="B57">
        <f t="shared" si="1"/>
      </c>
      <c r="C57" s="3">
        <f t="shared" si="0"/>
      </c>
      <c r="D57" s="17">
        <f t="shared" si="2"/>
      </c>
      <c r="E57" s="15">
        <f t="shared" si="3"/>
      </c>
    </row>
    <row r="58" spans="1:5" ht="12.75" hidden="1">
      <c r="A58">
        <v>31</v>
      </c>
      <c r="B58">
        <f t="shared" si="1"/>
      </c>
      <c r="C58" s="3">
        <f t="shared" si="0"/>
      </c>
      <c r="D58" s="17">
        <f t="shared" si="2"/>
      </c>
      <c r="E58" s="15">
        <f t="shared" si="3"/>
      </c>
    </row>
    <row r="59" spans="1:5" ht="12.75" hidden="1">
      <c r="A59">
        <v>32</v>
      </c>
      <c r="B59">
        <f t="shared" si="1"/>
      </c>
      <c r="C59" s="3">
        <f t="shared" si="0"/>
      </c>
      <c r="D59" s="17">
        <f t="shared" si="2"/>
      </c>
      <c r="E59" s="15">
        <f t="shared" si="3"/>
      </c>
    </row>
    <row r="60" spans="1:5" ht="12.75" hidden="1">
      <c r="A60">
        <v>33</v>
      </c>
      <c r="B60">
        <f t="shared" si="1"/>
      </c>
      <c r="C60" s="3">
        <f t="shared" si="0"/>
      </c>
      <c r="D60" s="17">
        <f t="shared" si="2"/>
      </c>
      <c r="E60" s="15">
        <f t="shared" si="3"/>
      </c>
    </row>
    <row r="61" spans="1:5" ht="12.75" hidden="1">
      <c r="A61">
        <v>34</v>
      </c>
      <c r="B61">
        <f t="shared" si="1"/>
      </c>
      <c r="C61" s="3">
        <f t="shared" si="0"/>
      </c>
      <c r="D61" s="17">
        <f t="shared" si="2"/>
      </c>
      <c r="E61" s="15">
        <f t="shared" si="3"/>
      </c>
    </row>
    <row r="62" spans="1:5" ht="12.75" hidden="1">
      <c r="A62">
        <v>35</v>
      </c>
      <c r="B62">
        <f t="shared" si="1"/>
      </c>
      <c r="C62" s="3">
        <f t="shared" si="0"/>
      </c>
      <c r="D62" s="17">
        <f t="shared" si="2"/>
      </c>
      <c r="E62" s="15">
        <f t="shared" si="3"/>
      </c>
    </row>
    <row r="63" spans="1:5" ht="12.75" hidden="1">
      <c r="A63">
        <v>36</v>
      </c>
      <c r="B63">
        <f t="shared" si="1"/>
      </c>
      <c r="C63" s="3">
        <f t="shared" si="0"/>
      </c>
      <c r="D63" s="17">
        <f t="shared" si="2"/>
      </c>
      <c r="E63" s="15">
        <f t="shared" si="3"/>
      </c>
    </row>
    <row r="64" spans="1:5" ht="12.75" hidden="1">
      <c r="A64">
        <v>37</v>
      </c>
      <c r="B64">
        <f t="shared" si="1"/>
      </c>
      <c r="C64" s="3">
        <f t="shared" si="0"/>
      </c>
      <c r="D64" s="17">
        <f t="shared" si="2"/>
      </c>
      <c r="E64" s="15">
        <f t="shared" si="3"/>
      </c>
    </row>
    <row r="65" spans="1:5" ht="12.75" hidden="1">
      <c r="A65">
        <v>38</v>
      </c>
      <c r="B65">
        <f t="shared" si="1"/>
      </c>
      <c r="C65" s="3">
        <f t="shared" si="0"/>
      </c>
      <c r="D65" s="17">
        <f t="shared" si="2"/>
      </c>
      <c r="E65" s="15">
        <f t="shared" si="3"/>
      </c>
    </row>
    <row r="66" spans="1:5" ht="12.75" hidden="1">
      <c r="A66">
        <v>39</v>
      </c>
      <c r="B66">
        <f t="shared" si="1"/>
      </c>
      <c r="C66" s="3">
        <f t="shared" si="0"/>
      </c>
      <c r="D66" s="17">
        <f t="shared" si="2"/>
      </c>
      <c r="E66" s="15">
        <f t="shared" si="3"/>
      </c>
    </row>
    <row r="67" spans="1:5" ht="12.75" hidden="1">
      <c r="A67">
        <v>40</v>
      </c>
      <c r="B67">
        <f t="shared" si="1"/>
      </c>
      <c r="C67" s="3">
        <f t="shared" si="0"/>
      </c>
      <c r="D67" s="17">
        <f t="shared" si="2"/>
      </c>
      <c r="E67" s="15">
        <f t="shared" si="3"/>
      </c>
    </row>
    <row r="68" spans="1:5" ht="12.75" hidden="1">
      <c r="A68">
        <v>41</v>
      </c>
      <c r="B68">
        <f t="shared" si="1"/>
      </c>
      <c r="C68" s="3">
        <f t="shared" si="0"/>
      </c>
      <c r="D68" s="17">
        <f t="shared" si="2"/>
      </c>
      <c r="E68" s="15">
        <f t="shared" si="3"/>
      </c>
    </row>
    <row r="69" spans="1:5" ht="12.75" hidden="1">
      <c r="A69">
        <v>42</v>
      </c>
      <c r="B69">
        <f t="shared" si="1"/>
      </c>
      <c r="C69" s="3">
        <f t="shared" si="0"/>
      </c>
      <c r="D69" s="17">
        <f t="shared" si="2"/>
      </c>
      <c r="E69" s="15">
        <f t="shared" si="3"/>
      </c>
    </row>
    <row r="70" spans="1:5" ht="12.75" hidden="1">
      <c r="A70">
        <v>43</v>
      </c>
      <c r="B70">
        <f t="shared" si="1"/>
      </c>
      <c r="C70" s="3">
        <f t="shared" si="0"/>
      </c>
      <c r="D70" s="17">
        <f t="shared" si="2"/>
      </c>
      <c r="E70" s="15">
        <f t="shared" si="3"/>
      </c>
    </row>
    <row r="71" spans="1:5" ht="12.75" hidden="1">
      <c r="A71">
        <v>44</v>
      </c>
      <c r="B71">
        <f t="shared" si="1"/>
      </c>
      <c r="C71" s="3">
        <f t="shared" si="0"/>
      </c>
      <c r="D71" s="17">
        <f t="shared" si="2"/>
      </c>
      <c r="E71" s="15">
        <f t="shared" si="3"/>
      </c>
    </row>
    <row r="72" spans="1:5" ht="12.75" hidden="1">
      <c r="A72">
        <v>45</v>
      </c>
      <c r="B72">
        <f t="shared" si="1"/>
      </c>
      <c r="C72" s="3">
        <f t="shared" si="0"/>
      </c>
      <c r="D72" s="17">
        <f t="shared" si="2"/>
      </c>
      <c r="E72" s="15">
        <f t="shared" si="3"/>
      </c>
    </row>
    <row r="73" spans="1:5" ht="12.75" hidden="1">
      <c r="A73">
        <v>46</v>
      </c>
      <c r="B73">
        <f t="shared" si="1"/>
      </c>
      <c r="C73" s="3">
        <f t="shared" si="0"/>
      </c>
      <c r="D73" s="17">
        <f t="shared" si="2"/>
      </c>
      <c r="E73" s="15">
        <f t="shared" si="3"/>
      </c>
    </row>
    <row r="74" spans="1:5" ht="12.75" hidden="1">
      <c r="A74">
        <v>47</v>
      </c>
      <c r="B74">
        <f t="shared" si="1"/>
      </c>
      <c r="C74" s="3">
        <f t="shared" si="0"/>
      </c>
      <c r="D74" s="17">
        <f t="shared" si="2"/>
      </c>
      <c r="E74" s="15">
        <f t="shared" si="3"/>
      </c>
    </row>
    <row r="75" spans="1:5" ht="12.75" hidden="1">
      <c r="A75">
        <v>48</v>
      </c>
      <c r="B75">
        <f t="shared" si="1"/>
      </c>
      <c r="C75" s="3">
        <f t="shared" si="0"/>
      </c>
      <c r="D75" s="17">
        <f t="shared" si="2"/>
      </c>
      <c r="E75" s="15">
        <f t="shared" si="3"/>
      </c>
    </row>
    <row r="76" spans="1:5" ht="12.75" hidden="1">
      <c r="A76">
        <v>49</v>
      </c>
      <c r="B76">
        <f t="shared" si="1"/>
      </c>
      <c r="C76" s="3">
        <f t="shared" si="0"/>
      </c>
      <c r="D76" s="17">
        <f t="shared" si="2"/>
      </c>
      <c r="E76" s="15">
        <f t="shared" si="3"/>
      </c>
    </row>
    <row r="77" spans="1:5" ht="12.75" hidden="1">
      <c r="A77">
        <v>50</v>
      </c>
      <c r="B77">
        <f t="shared" si="1"/>
      </c>
      <c r="C77" s="3">
        <f t="shared" si="0"/>
      </c>
      <c r="D77" s="17">
        <f t="shared" si="2"/>
      </c>
      <c r="E77" s="15">
        <f t="shared" si="3"/>
      </c>
    </row>
    <row r="78" spans="1:5" ht="12.75" hidden="1">
      <c r="A78">
        <v>51</v>
      </c>
      <c r="B78">
        <f t="shared" si="1"/>
      </c>
      <c r="C78" s="3">
        <f t="shared" si="0"/>
      </c>
      <c r="D78" s="17">
        <f t="shared" si="2"/>
      </c>
      <c r="E78" s="15">
        <f t="shared" si="3"/>
      </c>
    </row>
    <row r="79" spans="1:5" ht="12.75" hidden="1">
      <c r="A79">
        <v>52</v>
      </c>
      <c r="B79">
        <f t="shared" si="1"/>
      </c>
      <c r="C79" s="3">
        <f t="shared" si="0"/>
      </c>
      <c r="D79" s="17">
        <f t="shared" si="2"/>
      </c>
      <c r="E79" s="15">
        <f t="shared" si="3"/>
      </c>
    </row>
    <row r="80" spans="1:5" ht="12.75" hidden="1">
      <c r="A80">
        <v>53</v>
      </c>
      <c r="B80">
        <f t="shared" si="1"/>
      </c>
      <c r="C80" s="3">
        <f t="shared" si="0"/>
      </c>
      <c r="D80" s="17">
        <f t="shared" si="2"/>
      </c>
      <c r="E80" s="15">
        <f t="shared" si="3"/>
      </c>
    </row>
    <row r="81" spans="1:5" ht="12.75" hidden="1">
      <c r="A81">
        <v>54</v>
      </c>
      <c r="B81">
        <f t="shared" si="1"/>
      </c>
      <c r="C81" s="3">
        <f t="shared" si="0"/>
      </c>
      <c r="D81" s="17">
        <f t="shared" si="2"/>
      </c>
      <c r="E81" s="15">
        <f t="shared" si="3"/>
      </c>
    </row>
    <row r="82" spans="1:5" ht="12.75" hidden="1">
      <c r="A82">
        <v>55</v>
      </c>
      <c r="B82">
        <f t="shared" si="1"/>
      </c>
      <c r="C82" s="3">
        <f t="shared" si="0"/>
      </c>
      <c r="D82" s="17">
        <f t="shared" si="2"/>
      </c>
      <c r="E82" s="15">
        <f t="shared" si="3"/>
      </c>
    </row>
    <row r="83" spans="1:5" ht="12.75" hidden="1">
      <c r="A83">
        <v>56</v>
      </c>
      <c r="B83">
        <f t="shared" si="1"/>
      </c>
      <c r="C83" s="3">
        <f t="shared" si="0"/>
      </c>
      <c r="D83" s="17">
        <f t="shared" si="2"/>
      </c>
      <c r="E83" s="15">
        <f t="shared" si="3"/>
      </c>
    </row>
    <row r="84" spans="1:5" ht="12.75" hidden="1">
      <c r="A84">
        <v>57</v>
      </c>
      <c r="B84">
        <f t="shared" si="1"/>
      </c>
      <c r="C84" s="3">
        <f t="shared" si="0"/>
      </c>
      <c r="D84" s="17">
        <f t="shared" si="2"/>
      </c>
      <c r="E84" s="15">
        <f t="shared" si="3"/>
      </c>
    </row>
    <row r="85" spans="1:5" ht="12.75" hidden="1">
      <c r="A85">
        <v>58</v>
      </c>
      <c r="B85">
        <f t="shared" si="1"/>
      </c>
      <c r="C85" s="3">
        <f t="shared" si="0"/>
      </c>
      <c r="D85" s="17">
        <f t="shared" si="2"/>
      </c>
      <c r="E85" s="15">
        <f t="shared" si="3"/>
      </c>
    </row>
    <row r="86" spans="1:5" ht="12.75" hidden="1">
      <c r="A86">
        <v>59</v>
      </c>
      <c r="B86">
        <f t="shared" si="1"/>
      </c>
      <c r="C86" s="3">
        <f t="shared" si="0"/>
      </c>
      <c r="D86" s="17">
        <f t="shared" si="2"/>
      </c>
      <c r="E86" s="15">
        <f t="shared" si="3"/>
      </c>
    </row>
    <row r="87" spans="1:5" ht="12.75" hidden="1">
      <c r="A87">
        <v>60</v>
      </c>
      <c r="B87">
        <f t="shared" si="1"/>
      </c>
      <c r="C87" s="3">
        <f t="shared" si="0"/>
      </c>
      <c r="D87" s="17">
        <f t="shared" si="2"/>
      </c>
      <c r="E87" s="15">
        <f t="shared" si="3"/>
      </c>
    </row>
    <row r="88" spans="1:5" ht="12.75" hidden="1">
      <c r="A88">
        <v>61</v>
      </c>
      <c r="B88">
        <f t="shared" si="1"/>
      </c>
      <c r="C88" s="3">
        <f t="shared" si="0"/>
      </c>
      <c r="D88" s="17">
        <f t="shared" si="2"/>
      </c>
      <c r="E88" s="15">
        <f t="shared" si="3"/>
      </c>
    </row>
    <row r="89" spans="1:5" ht="12.75" hidden="1">
      <c r="A89">
        <v>62</v>
      </c>
      <c r="B89">
        <f t="shared" si="1"/>
      </c>
      <c r="C89" s="3">
        <f t="shared" si="0"/>
      </c>
      <c r="D89" s="17">
        <f t="shared" si="2"/>
      </c>
      <c r="E89" s="15">
        <f t="shared" si="3"/>
      </c>
    </row>
    <row r="90" spans="1:5" ht="12.75" hidden="1">
      <c r="A90">
        <v>63</v>
      </c>
      <c r="B90">
        <f t="shared" si="1"/>
      </c>
      <c r="C90" s="3">
        <f t="shared" si="0"/>
      </c>
      <c r="D90" s="17">
        <f t="shared" si="2"/>
      </c>
      <c r="E90" s="15">
        <f t="shared" si="3"/>
      </c>
    </row>
    <row r="91" spans="1:5" ht="12.75" hidden="1">
      <c r="A91">
        <v>64</v>
      </c>
      <c r="B91">
        <f t="shared" si="1"/>
      </c>
      <c r="C91" s="3">
        <f t="shared" si="0"/>
      </c>
      <c r="D91" s="17">
        <f t="shared" si="2"/>
      </c>
      <c r="E91" s="15">
        <f t="shared" si="3"/>
      </c>
    </row>
    <row r="92" spans="1:5" ht="12.75" hidden="1">
      <c r="A92">
        <v>65</v>
      </c>
      <c r="B92">
        <f t="shared" si="1"/>
      </c>
      <c r="C92" s="3">
        <f t="shared" si="0"/>
      </c>
      <c r="D92" s="17">
        <f t="shared" si="2"/>
      </c>
      <c r="E92" s="15">
        <f t="shared" si="3"/>
      </c>
    </row>
    <row r="93" spans="1:5" ht="12.75" hidden="1">
      <c r="A93">
        <v>66</v>
      </c>
      <c r="B93">
        <f t="shared" si="1"/>
      </c>
      <c r="C93" s="3">
        <f aca="true" t="shared" si="4" ref="C93:C127">IF(B93="","",IF(płeć="M",VLOOKUP(B93,Mężczyźni,4),VLOOKUP(B93,Kobiety,4)))</f>
      </c>
      <c r="D93" s="17">
        <f t="shared" si="2"/>
      </c>
      <c r="E93" s="15">
        <f t="shared" si="3"/>
      </c>
    </row>
    <row r="94" spans="1:5" ht="12.75" hidden="1">
      <c r="A94">
        <v>67</v>
      </c>
      <c r="B94">
        <f aca="true" t="shared" si="5" ref="B94:B127">IF(wiek="","",IF(B93&lt;100,B93+1,""))</f>
      </c>
      <c r="C94" s="3">
        <f t="shared" si="4"/>
      </c>
      <c r="D94" s="17">
        <f aca="true" t="shared" si="6" ref="D94:D127">IF(B94="","",(1+r)^A94)</f>
      </c>
      <c r="E94" s="15">
        <f aca="true" t="shared" si="7" ref="E94:E127">IF(B94="","",C94/D94)</f>
      </c>
    </row>
    <row r="95" spans="1:5" ht="12.75" hidden="1">
      <c r="A95">
        <v>68</v>
      </c>
      <c r="B95">
        <f t="shared" si="5"/>
      </c>
      <c r="C95" s="3">
        <f t="shared" si="4"/>
      </c>
      <c r="D95" s="17">
        <f t="shared" si="6"/>
      </c>
      <c r="E95" s="15">
        <f t="shared" si="7"/>
      </c>
    </row>
    <row r="96" spans="1:5" ht="12.75" hidden="1">
      <c r="A96">
        <v>69</v>
      </c>
      <c r="B96">
        <f t="shared" si="5"/>
      </c>
      <c r="C96" s="3">
        <f t="shared" si="4"/>
      </c>
      <c r="D96" s="17">
        <f t="shared" si="6"/>
      </c>
      <c r="E96" s="15">
        <f t="shared" si="7"/>
      </c>
    </row>
    <row r="97" spans="1:5" ht="12.75" hidden="1">
      <c r="A97">
        <v>70</v>
      </c>
      <c r="B97">
        <f t="shared" si="5"/>
      </c>
      <c r="C97" s="3">
        <f t="shared" si="4"/>
      </c>
      <c r="D97" s="17">
        <f t="shared" si="6"/>
      </c>
      <c r="E97" s="15">
        <f t="shared" si="7"/>
      </c>
    </row>
    <row r="98" spans="1:5" ht="12.75" hidden="1">
      <c r="A98">
        <v>71</v>
      </c>
      <c r="B98">
        <f t="shared" si="5"/>
      </c>
      <c r="C98" s="3">
        <f t="shared" si="4"/>
      </c>
      <c r="D98" s="17">
        <f t="shared" si="6"/>
      </c>
      <c r="E98" s="15">
        <f t="shared" si="7"/>
      </c>
    </row>
    <row r="99" spans="1:5" ht="12.75" hidden="1">
      <c r="A99">
        <v>72</v>
      </c>
      <c r="B99">
        <f t="shared" si="5"/>
      </c>
      <c r="C99" s="3">
        <f t="shared" si="4"/>
      </c>
      <c r="D99" s="17">
        <f t="shared" si="6"/>
      </c>
      <c r="E99" s="15">
        <f t="shared" si="7"/>
      </c>
    </row>
    <row r="100" spans="1:5" ht="12.75" hidden="1">
      <c r="A100">
        <v>73</v>
      </c>
      <c r="B100">
        <f t="shared" si="5"/>
      </c>
      <c r="C100" s="3">
        <f t="shared" si="4"/>
      </c>
      <c r="D100" s="17">
        <f t="shared" si="6"/>
      </c>
      <c r="E100" s="15">
        <f t="shared" si="7"/>
      </c>
    </row>
    <row r="101" spans="1:5" ht="12.75" hidden="1">
      <c r="A101">
        <v>74</v>
      </c>
      <c r="B101">
        <f t="shared" si="5"/>
      </c>
      <c r="C101" s="3">
        <f t="shared" si="4"/>
      </c>
      <c r="D101" s="17">
        <f t="shared" si="6"/>
      </c>
      <c r="E101" s="15">
        <f t="shared" si="7"/>
      </c>
    </row>
    <row r="102" spans="1:5" ht="12.75" hidden="1">
      <c r="A102">
        <v>75</v>
      </c>
      <c r="B102">
        <f t="shared" si="5"/>
      </c>
      <c r="C102" s="3">
        <f t="shared" si="4"/>
      </c>
      <c r="D102" s="17">
        <f t="shared" si="6"/>
      </c>
      <c r="E102" s="15">
        <f t="shared" si="7"/>
      </c>
    </row>
    <row r="103" spans="1:5" ht="12.75" hidden="1">
      <c r="A103">
        <v>76</v>
      </c>
      <c r="B103">
        <f t="shared" si="5"/>
      </c>
      <c r="C103" s="3">
        <f t="shared" si="4"/>
      </c>
      <c r="D103" s="17">
        <f t="shared" si="6"/>
      </c>
      <c r="E103" s="15">
        <f t="shared" si="7"/>
      </c>
    </row>
    <row r="104" spans="1:5" ht="12.75" hidden="1">
      <c r="A104">
        <v>77</v>
      </c>
      <c r="B104">
        <f t="shared" si="5"/>
      </c>
      <c r="C104" s="3">
        <f t="shared" si="4"/>
      </c>
      <c r="D104" s="17">
        <f t="shared" si="6"/>
      </c>
      <c r="E104" s="15">
        <f t="shared" si="7"/>
      </c>
    </row>
    <row r="105" spans="1:5" ht="12.75" hidden="1">
      <c r="A105">
        <v>78</v>
      </c>
      <c r="B105">
        <f t="shared" si="5"/>
      </c>
      <c r="C105" s="3">
        <f t="shared" si="4"/>
      </c>
      <c r="D105" s="17">
        <f t="shared" si="6"/>
      </c>
      <c r="E105" s="15">
        <f t="shared" si="7"/>
      </c>
    </row>
    <row r="106" spans="1:5" ht="12.75" hidden="1">
      <c r="A106">
        <v>79</v>
      </c>
      <c r="B106">
        <f t="shared" si="5"/>
      </c>
      <c r="C106" s="3">
        <f t="shared" si="4"/>
      </c>
      <c r="D106" s="17">
        <f t="shared" si="6"/>
      </c>
      <c r="E106" s="15">
        <f t="shared" si="7"/>
      </c>
    </row>
    <row r="107" spans="1:5" ht="12.75" hidden="1">
      <c r="A107">
        <v>80</v>
      </c>
      <c r="B107">
        <f t="shared" si="5"/>
      </c>
      <c r="C107" s="3">
        <f t="shared" si="4"/>
      </c>
      <c r="D107" s="17">
        <f t="shared" si="6"/>
      </c>
      <c r="E107" s="15">
        <f t="shared" si="7"/>
      </c>
    </row>
    <row r="108" spans="1:5" ht="12.75" hidden="1">
      <c r="A108">
        <v>81</v>
      </c>
      <c r="B108">
        <f t="shared" si="5"/>
      </c>
      <c r="C108" s="3">
        <f t="shared" si="4"/>
      </c>
      <c r="D108" s="17">
        <f t="shared" si="6"/>
      </c>
      <c r="E108" s="15">
        <f t="shared" si="7"/>
      </c>
    </row>
    <row r="109" spans="1:5" ht="12.75" hidden="1">
      <c r="A109">
        <v>82</v>
      </c>
      <c r="B109">
        <f t="shared" si="5"/>
      </c>
      <c r="C109" s="3">
        <f t="shared" si="4"/>
      </c>
      <c r="D109" s="17">
        <f t="shared" si="6"/>
      </c>
      <c r="E109" s="15">
        <f t="shared" si="7"/>
      </c>
    </row>
    <row r="110" spans="1:5" ht="12.75" hidden="1">
      <c r="A110">
        <v>83</v>
      </c>
      <c r="B110">
        <f t="shared" si="5"/>
      </c>
      <c r="C110" s="3">
        <f t="shared" si="4"/>
      </c>
      <c r="D110" s="17">
        <f t="shared" si="6"/>
      </c>
      <c r="E110" s="15">
        <f t="shared" si="7"/>
      </c>
    </row>
    <row r="111" spans="1:5" ht="12.75" hidden="1">
      <c r="A111">
        <v>84</v>
      </c>
      <c r="B111">
        <f t="shared" si="5"/>
      </c>
      <c r="C111" s="3">
        <f t="shared" si="4"/>
      </c>
      <c r="D111" s="17">
        <f t="shared" si="6"/>
      </c>
      <c r="E111" s="15">
        <f t="shared" si="7"/>
      </c>
    </row>
    <row r="112" spans="1:5" ht="12.75" hidden="1">
      <c r="A112">
        <v>85</v>
      </c>
      <c r="B112">
        <f t="shared" si="5"/>
      </c>
      <c r="C112" s="3">
        <f t="shared" si="4"/>
      </c>
      <c r="D112" s="17">
        <f t="shared" si="6"/>
      </c>
      <c r="E112" s="15">
        <f t="shared" si="7"/>
      </c>
    </row>
    <row r="113" spans="1:5" ht="12.75" hidden="1">
      <c r="A113">
        <v>86</v>
      </c>
      <c r="B113">
        <f t="shared" si="5"/>
      </c>
      <c r="C113" s="3">
        <f t="shared" si="4"/>
      </c>
      <c r="D113" s="17">
        <f t="shared" si="6"/>
      </c>
      <c r="E113" s="15">
        <f t="shared" si="7"/>
      </c>
    </row>
    <row r="114" spans="1:5" ht="12.75" hidden="1">
      <c r="A114">
        <v>87</v>
      </c>
      <c r="B114">
        <f t="shared" si="5"/>
      </c>
      <c r="C114" s="3">
        <f t="shared" si="4"/>
      </c>
      <c r="D114" s="17">
        <f t="shared" si="6"/>
      </c>
      <c r="E114" s="15">
        <f t="shared" si="7"/>
      </c>
    </row>
    <row r="115" spans="1:5" ht="12.75" hidden="1">
      <c r="A115">
        <v>88</v>
      </c>
      <c r="B115">
        <f t="shared" si="5"/>
      </c>
      <c r="C115" s="3">
        <f t="shared" si="4"/>
      </c>
      <c r="D115" s="17">
        <f t="shared" si="6"/>
      </c>
      <c r="E115" s="15">
        <f t="shared" si="7"/>
      </c>
    </row>
    <row r="116" spans="1:5" ht="12.75" hidden="1">
      <c r="A116">
        <v>89</v>
      </c>
      <c r="B116">
        <f t="shared" si="5"/>
      </c>
      <c r="C116" s="3">
        <f t="shared" si="4"/>
      </c>
      <c r="D116" s="17">
        <f t="shared" si="6"/>
      </c>
      <c r="E116" s="15">
        <f t="shared" si="7"/>
      </c>
    </row>
    <row r="117" spans="1:5" ht="12.75" hidden="1">
      <c r="A117">
        <v>90</v>
      </c>
      <c r="B117">
        <f t="shared" si="5"/>
      </c>
      <c r="C117" s="3">
        <f t="shared" si="4"/>
      </c>
      <c r="D117" s="17">
        <f t="shared" si="6"/>
      </c>
      <c r="E117" s="15">
        <f t="shared" si="7"/>
      </c>
    </row>
    <row r="118" spans="1:5" ht="12.75" hidden="1">
      <c r="A118">
        <v>91</v>
      </c>
      <c r="B118">
        <f t="shared" si="5"/>
      </c>
      <c r="C118" s="3">
        <f t="shared" si="4"/>
      </c>
      <c r="D118" s="17">
        <f t="shared" si="6"/>
      </c>
      <c r="E118" s="15">
        <f t="shared" si="7"/>
      </c>
    </row>
    <row r="119" spans="1:5" ht="12.75" hidden="1">
      <c r="A119">
        <v>92</v>
      </c>
      <c r="B119">
        <f t="shared" si="5"/>
      </c>
      <c r="C119" s="3">
        <f t="shared" si="4"/>
      </c>
      <c r="D119" s="17">
        <f t="shared" si="6"/>
      </c>
      <c r="E119" s="15">
        <f t="shared" si="7"/>
      </c>
    </row>
    <row r="120" spans="1:5" ht="12.75" hidden="1">
      <c r="A120">
        <v>93</v>
      </c>
      <c r="B120">
        <f t="shared" si="5"/>
      </c>
      <c r="C120" s="3">
        <f t="shared" si="4"/>
      </c>
      <c r="D120" s="17">
        <f t="shared" si="6"/>
      </c>
      <c r="E120" s="15">
        <f t="shared" si="7"/>
      </c>
    </row>
    <row r="121" spans="1:5" ht="12.75" hidden="1">
      <c r="A121">
        <v>94</v>
      </c>
      <c r="B121">
        <f t="shared" si="5"/>
      </c>
      <c r="C121" s="3">
        <f t="shared" si="4"/>
      </c>
      <c r="D121" s="17">
        <f t="shared" si="6"/>
      </c>
      <c r="E121" s="15">
        <f t="shared" si="7"/>
      </c>
    </row>
    <row r="122" spans="1:5" ht="12.75" hidden="1">
      <c r="A122">
        <v>95</v>
      </c>
      <c r="B122">
        <f t="shared" si="5"/>
      </c>
      <c r="C122" s="3">
        <f t="shared" si="4"/>
      </c>
      <c r="D122" s="17">
        <f t="shared" si="6"/>
      </c>
      <c r="E122" s="15">
        <f t="shared" si="7"/>
      </c>
    </row>
    <row r="123" spans="1:5" ht="12.75" hidden="1">
      <c r="A123">
        <v>96</v>
      </c>
      <c r="B123">
        <f t="shared" si="5"/>
      </c>
      <c r="C123" s="3">
        <f t="shared" si="4"/>
      </c>
      <c r="D123" s="17">
        <f t="shared" si="6"/>
      </c>
      <c r="E123" s="15">
        <f t="shared" si="7"/>
      </c>
    </row>
    <row r="124" spans="1:5" ht="12.75" hidden="1">
      <c r="A124">
        <v>97</v>
      </c>
      <c r="B124">
        <f t="shared" si="5"/>
      </c>
      <c r="C124" s="3">
        <f t="shared" si="4"/>
      </c>
      <c r="D124" s="17">
        <f t="shared" si="6"/>
      </c>
      <c r="E124" s="15">
        <f t="shared" si="7"/>
      </c>
    </row>
    <row r="125" spans="1:5" ht="12.75" hidden="1">
      <c r="A125">
        <v>98</v>
      </c>
      <c r="B125">
        <f t="shared" si="5"/>
      </c>
      <c r="C125" s="3">
        <f t="shared" si="4"/>
      </c>
      <c r="D125" s="17">
        <f t="shared" si="6"/>
      </c>
      <c r="E125" s="15">
        <f t="shared" si="7"/>
      </c>
    </row>
    <row r="126" spans="1:5" ht="12.75" hidden="1">
      <c r="A126">
        <v>99</v>
      </c>
      <c r="B126">
        <f t="shared" si="5"/>
      </c>
      <c r="C126" s="3">
        <f t="shared" si="4"/>
      </c>
      <c r="D126" s="17">
        <f t="shared" si="6"/>
      </c>
      <c r="E126" s="15">
        <f t="shared" si="7"/>
      </c>
    </row>
    <row r="127" spans="1:5" ht="12.75" hidden="1">
      <c r="A127">
        <v>100</v>
      </c>
      <c r="B127">
        <f t="shared" si="5"/>
      </c>
      <c r="C127" s="3">
        <f t="shared" si="4"/>
      </c>
      <c r="D127" s="17">
        <f t="shared" si="6"/>
      </c>
      <c r="E127" s="15">
        <f t="shared" si="7"/>
      </c>
    </row>
  </sheetData>
  <sheetProtection password="C6FB" sheet="1" objects="1" scenarios="1" selectLockedCells="1"/>
  <conditionalFormatting sqref="E8">
    <cfRule type="cellIs" priority="1" dxfId="8" operator="greaterThan" stopIfTrue="1">
      <formula>100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3"/>
  <headerFooter alignWithMargins="0">
    <oddFooter xml:space="preserve">&amp;C&amp;"Arial CE,Kursywa\Ubezpieczenia </oddFooter>
  </headerFooter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7"/>
  <sheetViews>
    <sheetView showGridLines="0" showRowColHeaders="0" zoomScalePageLayoutView="0" workbookViewId="0" topLeftCell="A1">
      <selection activeCell="E8" sqref="E8"/>
    </sheetView>
  </sheetViews>
  <sheetFormatPr defaultColWidth="9.00390625" defaultRowHeight="12.75"/>
  <cols>
    <col min="1" max="1" width="3.375" style="0" customWidth="1"/>
    <col min="2" max="2" width="5.875" style="0" customWidth="1"/>
    <col min="3" max="3" width="30.00390625" style="0" customWidth="1"/>
    <col min="4" max="4" width="1.12109375" style="0" customWidth="1"/>
    <col min="5" max="5" width="17.50390625" style="16" customWidth="1"/>
  </cols>
  <sheetData>
    <row r="1" ht="8.25" customHeight="1"/>
    <row r="2" spans="2:8" ht="11.25" customHeight="1">
      <c r="B2" s="73"/>
      <c r="C2" s="74"/>
      <c r="D2" s="74"/>
      <c r="E2" s="75"/>
      <c r="F2" s="74"/>
      <c r="G2" s="74"/>
      <c r="H2" s="76"/>
    </row>
    <row r="3" spans="2:8" ht="15">
      <c r="B3" s="99" t="s">
        <v>34</v>
      </c>
      <c r="C3" s="78"/>
      <c r="D3" s="78"/>
      <c r="E3" s="79"/>
      <c r="F3" s="78"/>
      <c r="G3" s="78"/>
      <c r="H3" s="86"/>
    </row>
    <row r="4" spans="2:8" ht="14.25">
      <c r="B4" s="100" t="s">
        <v>33</v>
      </c>
      <c r="C4" s="78"/>
      <c r="D4" s="78"/>
      <c r="E4" s="79"/>
      <c r="F4" s="78"/>
      <c r="G4" s="78"/>
      <c r="H4" s="86"/>
    </row>
    <row r="5" spans="2:8" ht="9.75" customHeight="1">
      <c r="B5" s="81"/>
      <c r="C5" s="90"/>
      <c r="D5" s="90"/>
      <c r="E5" s="91"/>
      <c r="F5" s="90"/>
      <c r="G5" s="90"/>
      <c r="H5" s="85"/>
    </row>
    <row r="7" ht="14.25" thickBot="1"/>
    <row r="8" spans="3:6" s="12" customFormat="1" ht="18" customHeight="1" thickBot="1" thickTop="1">
      <c r="C8" s="11" t="s">
        <v>7</v>
      </c>
      <c r="D8" s="11"/>
      <c r="E8" s="102"/>
      <c r="F8" s="27">
        <f>IF(wiek&gt;100,"Zakładamy, że wiek ubezpieczonego jest nie większy niż100 lat!","")</f>
      </c>
    </row>
    <row r="9" spans="3:8" ht="18" customHeight="1" thickBot="1" thickTop="1">
      <c r="C9" s="11" t="s">
        <v>12</v>
      </c>
      <c r="E9" s="102"/>
      <c r="F9" s="51" t="s">
        <v>29</v>
      </c>
      <c r="H9" s="93">
        <f>IF(płeć="k","",IF(płeć="m","",IF(płeć="","","Wpisz K lub M !!!")))</f>
      </c>
    </row>
    <row r="10" spans="3:5" s="12" customFormat="1" ht="18" customHeight="1" thickBot="1" thickTop="1">
      <c r="C10" s="28" t="s">
        <v>22</v>
      </c>
      <c r="D10" s="11"/>
      <c r="E10" s="103"/>
    </row>
    <row r="11" spans="3:5" s="12" customFormat="1" ht="18" customHeight="1" thickBot="1" thickTop="1">
      <c r="C11" s="11" t="s">
        <v>11</v>
      </c>
      <c r="D11" s="11"/>
      <c r="E11" s="104"/>
    </row>
    <row r="12" ht="14.25" thickTop="1"/>
    <row r="13" ht="14.25" thickBot="1">
      <c r="B13" s="12"/>
    </row>
    <row r="14" spans="3:5" ht="23.25" customHeight="1" thickBot="1" thickTop="1">
      <c r="C14" s="30" t="s">
        <v>23</v>
      </c>
      <c r="D14" s="13"/>
      <c r="E14" s="29">
        <f>IF(wiek="",0,IF(wiek&gt;100,"",(E10*C26)/(SUM(E28:E127))))</f>
        <v>0</v>
      </c>
    </row>
    <row r="15" spans="3:5" ht="15.75" hidden="1" thickTop="1">
      <c r="C15" s="14"/>
      <c r="D15" s="13"/>
      <c r="E15" s="26"/>
    </row>
    <row r="16" spans="3:5" ht="15" hidden="1">
      <c r="C16" s="14"/>
      <c r="D16" s="13"/>
      <c r="E16" s="26"/>
    </row>
    <row r="17" ht="13.5" hidden="1"/>
    <row r="18" ht="13.5" hidden="1"/>
    <row r="19" ht="13.5" hidden="1"/>
    <row r="20" ht="13.5" hidden="1"/>
    <row r="21" ht="13.5" hidden="1"/>
    <row r="22" ht="13.5" hidden="1"/>
    <row r="23" ht="14.25" thickTop="1"/>
    <row r="24" ht="13.5">
      <c r="B24" s="19" t="s">
        <v>18</v>
      </c>
    </row>
    <row r="25" ht="13.5">
      <c r="B25" s="20" t="s">
        <v>20</v>
      </c>
    </row>
    <row r="26" spans="2:3" ht="15" hidden="1">
      <c r="B26" s="4" t="s">
        <v>13</v>
      </c>
      <c r="C26" s="3">
        <f>IF(płeć="M",VLOOKUP(wiek,Mężczyźni,2),VLOOKUP(wiek,Kobiety,2))</f>
        <v>100000</v>
      </c>
    </row>
    <row r="27" spans="2:7" ht="15" hidden="1">
      <c r="B27" s="4" t="s">
        <v>0</v>
      </c>
      <c r="C27" s="3" t="s">
        <v>14</v>
      </c>
      <c r="D27" s="3" t="s">
        <v>16</v>
      </c>
      <c r="E27" s="15" t="s">
        <v>17</v>
      </c>
      <c r="F27" s="3"/>
      <c r="G27" s="3"/>
    </row>
    <row r="28" spans="1:5" ht="12.75" hidden="1">
      <c r="A28">
        <v>1</v>
      </c>
      <c r="B28">
        <f>IF(wiek="","",wiek)</f>
      </c>
      <c r="C28" s="3">
        <f>IF(płeć="M",VLOOKUP(wiek,Mężczyźni,4),VLOOKUP(wiek,Kobiety,4))</f>
        <v>426</v>
      </c>
      <c r="D28" s="18">
        <f aca="true" t="shared" si="0" ref="D28:D59">IF(B28="","",(1+r)^A28)</f>
      </c>
      <c r="E28" s="15">
        <f aca="true" t="shared" si="1" ref="E28:E59">IF(B28="","",C28/D28)</f>
      </c>
    </row>
    <row r="29" spans="1:5" ht="12.75" hidden="1">
      <c r="A29">
        <v>2</v>
      </c>
      <c r="B29">
        <f aca="true" t="shared" si="2" ref="B29:B60">IF(wiek="","",IF(B28&lt;100,B28+1,""))</f>
      </c>
      <c r="C29" s="3">
        <f aca="true" t="shared" si="3" ref="C29:C60">IF(B29="","",IF(płeć="M",VLOOKUP(B29,Mężczyźni,4),VLOOKUP(B29,Kobiety,4)))</f>
      </c>
      <c r="D29" s="17">
        <f t="shared" si="0"/>
      </c>
      <c r="E29" s="15">
        <f t="shared" si="1"/>
      </c>
    </row>
    <row r="30" spans="1:5" ht="12.75" hidden="1">
      <c r="A30">
        <v>3</v>
      </c>
      <c r="B30">
        <f t="shared" si="2"/>
      </c>
      <c r="C30" s="3">
        <f t="shared" si="3"/>
      </c>
      <c r="D30" s="17">
        <f t="shared" si="0"/>
      </c>
      <c r="E30" s="15">
        <f t="shared" si="1"/>
      </c>
    </row>
    <row r="31" spans="1:5" ht="12.75" hidden="1">
      <c r="A31">
        <v>4</v>
      </c>
      <c r="B31">
        <f t="shared" si="2"/>
      </c>
      <c r="C31" s="3">
        <f t="shared" si="3"/>
      </c>
      <c r="D31" s="17">
        <f t="shared" si="0"/>
      </c>
      <c r="E31" s="15">
        <f t="shared" si="1"/>
      </c>
    </row>
    <row r="32" spans="1:5" ht="12.75" hidden="1">
      <c r="A32">
        <v>5</v>
      </c>
      <c r="B32">
        <f t="shared" si="2"/>
      </c>
      <c r="C32" s="3">
        <f t="shared" si="3"/>
      </c>
      <c r="D32" s="17">
        <f t="shared" si="0"/>
      </c>
      <c r="E32" s="15">
        <f t="shared" si="1"/>
      </c>
    </row>
    <row r="33" spans="1:5" ht="12.75" hidden="1">
      <c r="A33">
        <v>6</v>
      </c>
      <c r="B33">
        <f t="shared" si="2"/>
      </c>
      <c r="C33" s="3">
        <f t="shared" si="3"/>
      </c>
      <c r="D33" s="17">
        <f t="shared" si="0"/>
      </c>
      <c r="E33" s="15">
        <f t="shared" si="1"/>
      </c>
    </row>
    <row r="34" spans="1:5" ht="12.75" hidden="1">
      <c r="A34">
        <v>7</v>
      </c>
      <c r="B34">
        <f t="shared" si="2"/>
      </c>
      <c r="C34" s="3">
        <f t="shared" si="3"/>
      </c>
      <c r="D34" s="17">
        <f t="shared" si="0"/>
      </c>
      <c r="E34" s="15">
        <f t="shared" si="1"/>
      </c>
    </row>
    <row r="35" spans="1:5" ht="12.75" hidden="1">
      <c r="A35">
        <v>8</v>
      </c>
      <c r="B35">
        <f t="shared" si="2"/>
      </c>
      <c r="C35" s="3">
        <f t="shared" si="3"/>
      </c>
      <c r="D35" s="17">
        <f t="shared" si="0"/>
      </c>
      <c r="E35" s="15">
        <f t="shared" si="1"/>
      </c>
    </row>
    <row r="36" spans="1:5" ht="12.75" hidden="1">
      <c r="A36">
        <v>9</v>
      </c>
      <c r="B36">
        <f t="shared" si="2"/>
      </c>
      <c r="C36" s="3">
        <f t="shared" si="3"/>
      </c>
      <c r="D36" s="17">
        <f t="shared" si="0"/>
      </c>
      <c r="E36" s="15">
        <f t="shared" si="1"/>
      </c>
    </row>
    <row r="37" spans="1:5" ht="12.75" hidden="1">
      <c r="A37">
        <v>10</v>
      </c>
      <c r="B37">
        <f t="shared" si="2"/>
      </c>
      <c r="C37" s="3">
        <f t="shared" si="3"/>
      </c>
      <c r="D37" s="17">
        <f t="shared" si="0"/>
      </c>
      <c r="E37" s="15">
        <f t="shared" si="1"/>
      </c>
    </row>
    <row r="38" spans="1:5" ht="12.75" hidden="1">
      <c r="A38">
        <v>11</v>
      </c>
      <c r="B38">
        <f t="shared" si="2"/>
      </c>
      <c r="C38" s="3">
        <f t="shared" si="3"/>
      </c>
      <c r="D38" s="17">
        <f t="shared" si="0"/>
      </c>
      <c r="E38" s="15">
        <f t="shared" si="1"/>
      </c>
    </row>
    <row r="39" spans="1:5" ht="12.75" hidden="1">
      <c r="A39">
        <v>12</v>
      </c>
      <c r="B39">
        <f t="shared" si="2"/>
      </c>
      <c r="C39" s="3">
        <f t="shared" si="3"/>
      </c>
      <c r="D39" s="17">
        <f t="shared" si="0"/>
      </c>
      <c r="E39" s="15">
        <f t="shared" si="1"/>
      </c>
    </row>
    <row r="40" spans="1:5" ht="12.75" hidden="1">
      <c r="A40">
        <v>13</v>
      </c>
      <c r="B40">
        <f t="shared" si="2"/>
      </c>
      <c r="C40" s="3">
        <f t="shared" si="3"/>
      </c>
      <c r="D40" s="17">
        <f t="shared" si="0"/>
      </c>
      <c r="E40" s="15">
        <f t="shared" si="1"/>
      </c>
    </row>
    <row r="41" spans="1:5" ht="12.75" hidden="1">
      <c r="A41">
        <v>14</v>
      </c>
      <c r="B41">
        <f t="shared" si="2"/>
      </c>
      <c r="C41" s="3">
        <f t="shared" si="3"/>
      </c>
      <c r="D41" s="17">
        <f t="shared" si="0"/>
      </c>
      <c r="E41" s="15">
        <f t="shared" si="1"/>
      </c>
    </row>
    <row r="42" spans="1:5" ht="12.75" hidden="1">
      <c r="A42">
        <v>15</v>
      </c>
      <c r="B42">
        <f t="shared" si="2"/>
      </c>
      <c r="C42" s="3">
        <f t="shared" si="3"/>
      </c>
      <c r="D42" s="17">
        <f t="shared" si="0"/>
      </c>
      <c r="E42" s="15">
        <f t="shared" si="1"/>
      </c>
    </row>
    <row r="43" spans="1:5" ht="12.75" hidden="1">
      <c r="A43">
        <v>16</v>
      </c>
      <c r="B43">
        <f t="shared" si="2"/>
      </c>
      <c r="C43" s="3">
        <f t="shared" si="3"/>
      </c>
      <c r="D43" s="17">
        <f t="shared" si="0"/>
      </c>
      <c r="E43" s="15">
        <f t="shared" si="1"/>
      </c>
    </row>
    <row r="44" spans="1:5" ht="12.75" hidden="1">
      <c r="A44">
        <v>17</v>
      </c>
      <c r="B44">
        <f t="shared" si="2"/>
      </c>
      <c r="C44" s="3">
        <f t="shared" si="3"/>
      </c>
      <c r="D44" s="17">
        <f t="shared" si="0"/>
      </c>
      <c r="E44" s="15">
        <f t="shared" si="1"/>
      </c>
    </row>
    <row r="45" spans="1:5" ht="12.75" hidden="1">
      <c r="A45">
        <v>18</v>
      </c>
      <c r="B45">
        <f t="shared" si="2"/>
      </c>
      <c r="C45" s="3">
        <f t="shared" si="3"/>
      </c>
      <c r="D45" s="17">
        <f t="shared" si="0"/>
      </c>
      <c r="E45" s="15">
        <f t="shared" si="1"/>
      </c>
    </row>
    <row r="46" spans="1:5" ht="12.75" hidden="1">
      <c r="A46">
        <v>19</v>
      </c>
      <c r="B46">
        <f t="shared" si="2"/>
      </c>
      <c r="C46" s="3">
        <f t="shared" si="3"/>
      </c>
      <c r="D46" s="17">
        <f t="shared" si="0"/>
      </c>
      <c r="E46" s="15">
        <f t="shared" si="1"/>
      </c>
    </row>
    <row r="47" spans="1:5" ht="12.75" hidden="1">
      <c r="A47">
        <v>20</v>
      </c>
      <c r="B47">
        <f t="shared" si="2"/>
      </c>
      <c r="C47" s="3">
        <f t="shared" si="3"/>
      </c>
      <c r="D47" s="17">
        <f t="shared" si="0"/>
      </c>
      <c r="E47" s="15">
        <f t="shared" si="1"/>
      </c>
    </row>
    <row r="48" spans="1:5" ht="12.75" hidden="1">
      <c r="A48">
        <v>21</v>
      </c>
      <c r="B48">
        <f t="shared" si="2"/>
      </c>
      <c r="C48" s="3">
        <f t="shared" si="3"/>
      </c>
      <c r="D48" s="17">
        <f t="shared" si="0"/>
      </c>
      <c r="E48" s="15">
        <f t="shared" si="1"/>
      </c>
    </row>
    <row r="49" spans="1:5" ht="12.75" hidden="1">
      <c r="A49">
        <v>22</v>
      </c>
      <c r="B49">
        <f t="shared" si="2"/>
      </c>
      <c r="C49" s="3">
        <f t="shared" si="3"/>
      </c>
      <c r="D49" s="17">
        <f t="shared" si="0"/>
      </c>
      <c r="E49" s="15">
        <f t="shared" si="1"/>
      </c>
    </row>
    <row r="50" spans="1:5" ht="12.75" hidden="1">
      <c r="A50">
        <v>23</v>
      </c>
      <c r="B50">
        <f t="shared" si="2"/>
      </c>
      <c r="C50" s="3">
        <f t="shared" si="3"/>
      </c>
      <c r="D50" s="17">
        <f t="shared" si="0"/>
      </c>
      <c r="E50" s="15">
        <f t="shared" si="1"/>
      </c>
    </row>
    <row r="51" spans="1:5" ht="12.75" hidden="1">
      <c r="A51">
        <v>24</v>
      </c>
      <c r="B51">
        <f t="shared" si="2"/>
      </c>
      <c r="C51" s="3">
        <f t="shared" si="3"/>
      </c>
      <c r="D51" s="17">
        <f t="shared" si="0"/>
      </c>
      <c r="E51" s="15">
        <f t="shared" si="1"/>
      </c>
    </row>
    <row r="52" spans="1:5" ht="12.75" hidden="1">
      <c r="A52">
        <v>25</v>
      </c>
      <c r="B52">
        <f t="shared" si="2"/>
      </c>
      <c r="C52" s="3">
        <f t="shared" si="3"/>
      </c>
      <c r="D52" s="17">
        <f t="shared" si="0"/>
      </c>
      <c r="E52" s="15">
        <f t="shared" si="1"/>
      </c>
    </row>
    <row r="53" spans="1:5" ht="12.75" hidden="1">
      <c r="A53">
        <v>26</v>
      </c>
      <c r="B53">
        <f t="shared" si="2"/>
      </c>
      <c r="C53" s="3">
        <f t="shared" si="3"/>
      </c>
      <c r="D53" s="17">
        <f t="shared" si="0"/>
      </c>
      <c r="E53" s="15">
        <f t="shared" si="1"/>
      </c>
    </row>
    <row r="54" spans="1:5" ht="12.75" hidden="1">
      <c r="A54">
        <v>27</v>
      </c>
      <c r="B54">
        <f t="shared" si="2"/>
      </c>
      <c r="C54" s="3">
        <f t="shared" si="3"/>
      </c>
      <c r="D54" s="17">
        <f t="shared" si="0"/>
      </c>
      <c r="E54" s="15">
        <f t="shared" si="1"/>
      </c>
    </row>
    <row r="55" spans="1:5" ht="12.75" hidden="1">
      <c r="A55">
        <v>28</v>
      </c>
      <c r="B55">
        <f t="shared" si="2"/>
      </c>
      <c r="C55" s="3">
        <f t="shared" si="3"/>
      </c>
      <c r="D55" s="17">
        <f t="shared" si="0"/>
      </c>
      <c r="E55" s="15">
        <f t="shared" si="1"/>
      </c>
    </row>
    <row r="56" spans="1:5" ht="12.75" hidden="1">
      <c r="A56">
        <v>29</v>
      </c>
      <c r="B56">
        <f t="shared" si="2"/>
      </c>
      <c r="C56" s="3">
        <f t="shared" si="3"/>
      </c>
      <c r="D56" s="17">
        <f t="shared" si="0"/>
      </c>
      <c r="E56" s="15">
        <f t="shared" si="1"/>
      </c>
    </row>
    <row r="57" spans="1:5" ht="12.75" hidden="1">
      <c r="A57">
        <v>30</v>
      </c>
      <c r="B57">
        <f t="shared" si="2"/>
      </c>
      <c r="C57" s="3">
        <f t="shared" si="3"/>
      </c>
      <c r="D57" s="17">
        <f t="shared" si="0"/>
      </c>
      <c r="E57" s="15">
        <f t="shared" si="1"/>
      </c>
    </row>
    <row r="58" spans="1:5" ht="12.75" hidden="1">
      <c r="A58">
        <v>31</v>
      </c>
      <c r="B58">
        <f t="shared" si="2"/>
      </c>
      <c r="C58" s="3">
        <f t="shared" si="3"/>
      </c>
      <c r="D58" s="17">
        <f t="shared" si="0"/>
      </c>
      <c r="E58" s="15">
        <f t="shared" si="1"/>
      </c>
    </row>
    <row r="59" spans="1:5" ht="12.75" hidden="1">
      <c r="A59">
        <v>32</v>
      </c>
      <c r="B59">
        <f t="shared" si="2"/>
      </c>
      <c r="C59" s="3">
        <f t="shared" si="3"/>
      </c>
      <c r="D59" s="17">
        <f t="shared" si="0"/>
      </c>
      <c r="E59" s="15">
        <f t="shared" si="1"/>
      </c>
    </row>
    <row r="60" spans="1:5" ht="12.75" hidden="1">
      <c r="A60">
        <v>33</v>
      </c>
      <c r="B60">
        <f t="shared" si="2"/>
      </c>
      <c r="C60" s="3">
        <f t="shared" si="3"/>
      </c>
      <c r="D60" s="17">
        <f aca="true" t="shared" si="4" ref="D60:D91">IF(B60="","",(1+r)^A60)</f>
      </c>
      <c r="E60" s="15">
        <f aca="true" t="shared" si="5" ref="E60:E91">IF(B60="","",C60/D60)</f>
      </c>
    </row>
    <row r="61" spans="1:5" ht="12.75" hidden="1">
      <c r="A61">
        <v>34</v>
      </c>
      <c r="B61">
        <f aca="true" t="shared" si="6" ref="B61:B92">IF(wiek="","",IF(B60&lt;100,B60+1,""))</f>
      </c>
      <c r="C61" s="3">
        <f aca="true" t="shared" si="7" ref="C61:C92">IF(B61="","",IF(płeć="M",VLOOKUP(B61,Mężczyźni,4),VLOOKUP(B61,Kobiety,4)))</f>
      </c>
      <c r="D61" s="17">
        <f t="shared" si="4"/>
      </c>
      <c r="E61" s="15">
        <f t="shared" si="5"/>
      </c>
    </row>
    <row r="62" spans="1:5" ht="12.75" hidden="1">
      <c r="A62">
        <v>35</v>
      </c>
      <c r="B62">
        <f t="shared" si="6"/>
      </c>
      <c r="C62" s="3">
        <f t="shared" si="7"/>
      </c>
      <c r="D62" s="17">
        <f t="shared" si="4"/>
      </c>
      <c r="E62" s="15">
        <f t="shared" si="5"/>
      </c>
    </row>
    <row r="63" spans="1:5" ht="12.75" hidden="1">
      <c r="A63">
        <v>36</v>
      </c>
      <c r="B63">
        <f t="shared" si="6"/>
      </c>
      <c r="C63" s="3">
        <f t="shared" si="7"/>
      </c>
      <c r="D63" s="17">
        <f t="shared" si="4"/>
      </c>
      <c r="E63" s="15">
        <f t="shared" si="5"/>
      </c>
    </row>
    <row r="64" spans="1:5" ht="12.75" hidden="1">
      <c r="A64">
        <v>37</v>
      </c>
      <c r="B64">
        <f t="shared" si="6"/>
      </c>
      <c r="C64" s="3">
        <f t="shared" si="7"/>
      </c>
      <c r="D64" s="17">
        <f t="shared" si="4"/>
      </c>
      <c r="E64" s="15">
        <f t="shared" si="5"/>
      </c>
    </row>
    <row r="65" spans="1:5" ht="12.75" hidden="1">
      <c r="A65">
        <v>38</v>
      </c>
      <c r="B65">
        <f t="shared" si="6"/>
      </c>
      <c r="C65" s="3">
        <f t="shared" si="7"/>
      </c>
      <c r="D65" s="17">
        <f t="shared" si="4"/>
      </c>
      <c r="E65" s="15">
        <f t="shared" si="5"/>
      </c>
    </row>
    <row r="66" spans="1:5" ht="12.75" hidden="1">
      <c r="A66">
        <v>39</v>
      </c>
      <c r="B66">
        <f t="shared" si="6"/>
      </c>
      <c r="C66" s="3">
        <f t="shared" si="7"/>
      </c>
      <c r="D66" s="17">
        <f t="shared" si="4"/>
      </c>
      <c r="E66" s="15">
        <f t="shared" si="5"/>
      </c>
    </row>
    <row r="67" spans="1:5" ht="12.75" hidden="1">
      <c r="A67">
        <v>40</v>
      </c>
      <c r="B67">
        <f t="shared" si="6"/>
      </c>
      <c r="C67" s="3">
        <f t="shared" si="7"/>
      </c>
      <c r="D67" s="17">
        <f t="shared" si="4"/>
      </c>
      <c r="E67" s="15">
        <f t="shared" si="5"/>
      </c>
    </row>
    <row r="68" spans="1:5" ht="12.75" hidden="1">
      <c r="A68">
        <v>41</v>
      </c>
      <c r="B68">
        <f t="shared" si="6"/>
      </c>
      <c r="C68" s="3">
        <f t="shared" si="7"/>
      </c>
      <c r="D68" s="17">
        <f t="shared" si="4"/>
      </c>
      <c r="E68" s="15">
        <f t="shared" si="5"/>
      </c>
    </row>
    <row r="69" spans="1:5" ht="12.75" hidden="1">
      <c r="A69">
        <v>42</v>
      </c>
      <c r="B69">
        <f t="shared" si="6"/>
      </c>
      <c r="C69" s="3">
        <f t="shared" si="7"/>
      </c>
      <c r="D69" s="17">
        <f t="shared" si="4"/>
      </c>
      <c r="E69" s="15">
        <f t="shared" si="5"/>
      </c>
    </row>
    <row r="70" spans="1:5" ht="12.75" hidden="1">
      <c r="A70">
        <v>43</v>
      </c>
      <c r="B70">
        <f t="shared" si="6"/>
      </c>
      <c r="C70" s="3">
        <f t="shared" si="7"/>
      </c>
      <c r="D70" s="17">
        <f t="shared" si="4"/>
      </c>
      <c r="E70" s="15">
        <f t="shared" si="5"/>
      </c>
    </row>
    <row r="71" spans="1:5" ht="12.75" hidden="1">
      <c r="A71">
        <v>44</v>
      </c>
      <c r="B71">
        <f t="shared" si="6"/>
      </c>
      <c r="C71" s="3">
        <f t="shared" si="7"/>
      </c>
      <c r="D71" s="17">
        <f t="shared" si="4"/>
      </c>
      <c r="E71" s="15">
        <f t="shared" si="5"/>
      </c>
    </row>
    <row r="72" spans="1:5" ht="12.75" hidden="1">
      <c r="A72">
        <v>45</v>
      </c>
      <c r="B72">
        <f t="shared" si="6"/>
      </c>
      <c r="C72" s="3">
        <f t="shared" si="7"/>
      </c>
      <c r="D72" s="17">
        <f t="shared" si="4"/>
      </c>
      <c r="E72" s="15">
        <f t="shared" si="5"/>
      </c>
    </row>
    <row r="73" spans="1:5" ht="12.75" hidden="1">
      <c r="A73">
        <v>46</v>
      </c>
      <c r="B73">
        <f t="shared" si="6"/>
      </c>
      <c r="C73" s="3">
        <f t="shared" si="7"/>
      </c>
      <c r="D73" s="17">
        <f t="shared" si="4"/>
      </c>
      <c r="E73" s="15">
        <f t="shared" si="5"/>
      </c>
    </row>
    <row r="74" spans="1:5" ht="12.75" hidden="1">
      <c r="A74">
        <v>47</v>
      </c>
      <c r="B74">
        <f t="shared" si="6"/>
      </c>
      <c r="C74" s="3">
        <f t="shared" si="7"/>
      </c>
      <c r="D74" s="17">
        <f t="shared" si="4"/>
      </c>
      <c r="E74" s="15">
        <f t="shared" si="5"/>
      </c>
    </row>
    <row r="75" spans="1:5" ht="12.75" hidden="1">
      <c r="A75">
        <v>48</v>
      </c>
      <c r="B75">
        <f t="shared" si="6"/>
      </c>
      <c r="C75" s="3">
        <f t="shared" si="7"/>
      </c>
      <c r="D75" s="17">
        <f t="shared" si="4"/>
      </c>
      <c r="E75" s="15">
        <f t="shared" si="5"/>
      </c>
    </row>
    <row r="76" spans="1:5" ht="12.75" hidden="1">
      <c r="A76">
        <v>49</v>
      </c>
      <c r="B76">
        <f t="shared" si="6"/>
      </c>
      <c r="C76" s="3">
        <f t="shared" si="7"/>
      </c>
      <c r="D76" s="17">
        <f t="shared" si="4"/>
      </c>
      <c r="E76" s="15">
        <f t="shared" si="5"/>
      </c>
    </row>
    <row r="77" spans="1:5" ht="12.75" hidden="1">
      <c r="A77">
        <v>50</v>
      </c>
      <c r="B77">
        <f t="shared" si="6"/>
      </c>
      <c r="C77" s="3">
        <f t="shared" si="7"/>
      </c>
      <c r="D77" s="17">
        <f t="shared" si="4"/>
      </c>
      <c r="E77" s="15">
        <f t="shared" si="5"/>
      </c>
    </row>
    <row r="78" spans="1:5" ht="12.75" hidden="1">
      <c r="A78">
        <v>51</v>
      </c>
      <c r="B78">
        <f t="shared" si="6"/>
      </c>
      <c r="C78" s="3">
        <f t="shared" si="7"/>
      </c>
      <c r="D78" s="17">
        <f t="shared" si="4"/>
      </c>
      <c r="E78" s="15">
        <f t="shared" si="5"/>
      </c>
    </row>
    <row r="79" spans="1:5" ht="12.75" hidden="1">
      <c r="A79">
        <v>52</v>
      </c>
      <c r="B79">
        <f t="shared" si="6"/>
      </c>
      <c r="C79" s="3">
        <f t="shared" si="7"/>
      </c>
      <c r="D79" s="17">
        <f t="shared" si="4"/>
      </c>
      <c r="E79" s="15">
        <f t="shared" si="5"/>
      </c>
    </row>
    <row r="80" spans="1:5" ht="12.75" hidden="1">
      <c r="A80">
        <v>53</v>
      </c>
      <c r="B80">
        <f t="shared" si="6"/>
      </c>
      <c r="C80" s="3">
        <f t="shared" si="7"/>
      </c>
      <c r="D80" s="17">
        <f t="shared" si="4"/>
      </c>
      <c r="E80" s="15">
        <f t="shared" si="5"/>
      </c>
    </row>
    <row r="81" spans="1:5" ht="12.75" hidden="1">
      <c r="A81">
        <v>54</v>
      </c>
      <c r="B81">
        <f t="shared" si="6"/>
      </c>
      <c r="C81" s="3">
        <f t="shared" si="7"/>
      </c>
      <c r="D81" s="17">
        <f t="shared" si="4"/>
      </c>
      <c r="E81" s="15">
        <f t="shared" si="5"/>
      </c>
    </row>
    <row r="82" spans="1:5" ht="12.75" hidden="1">
      <c r="A82">
        <v>55</v>
      </c>
      <c r="B82">
        <f t="shared" si="6"/>
      </c>
      <c r="C82" s="3">
        <f t="shared" si="7"/>
      </c>
      <c r="D82" s="17">
        <f t="shared" si="4"/>
      </c>
      <c r="E82" s="15">
        <f t="shared" si="5"/>
      </c>
    </row>
    <row r="83" spans="1:5" ht="12.75" hidden="1">
      <c r="A83">
        <v>56</v>
      </c>
      <c r="B83">
        <f t="shared" si="6"/>
      </c>
      <c r="C83" s="3">
        <f t="shared" si="7"/>
      </c>
      <c r="D83" s="17">
        <f t="shared" si="4"/>
      </c>
      <c r="E83" s="15">
        <f t="shared" si="5"/>
      </c>
    </row>
    <row r="84" spans="1:5" ht="12.75" hidden="1">
      <c r="A84">
        <v>57</v>
      </c>
      <c r="B84">
        <f t="shared" si="6"/>
      </c>
      <c r="C84" s="3">
        <f t="shared" si="7"/>
      </c>
      <c r="D84" s="17">
        <f t="shared" si="4"/>
      </c>
      <c r="E84" s="15">
        <f t="shared" si="5"/>
      </c>
    </row>
    <row r="85" spans="1:5" ht="12.75" hidden="1">
      <c r="A85">
        <v>58</v>
      </c>
      <c r="B85">
        <f t="shared" si="6"/>
      </c>
      <c r="C85" s="3">
        <f t="shared" si="7"/>
      </c>
      <c r="D85" s="17">
        <f t="shared" si="4"/>
      </c>
      <c r="E85" s="15">
        <f t="shared" si="5"/>
      </c>
    </row>
    <row r="86" spans="1:5" ht="12.75" hidden="1">
      <c r="A86">
        <v>59</v>
      </c>
      <c r="B86">
        <f t="shared" si="6"/>
      </c>
      <c r="C86" s="3">
        <f t="shared" si="7"/>
      </c>
      <c r="D86" s="17">
        <f t="shared" si="4"/>
      </c>
      <c r="E86" s="15">
        <f t="shared" si="5"/>
      </c>
    </row>
    <row r="87" spans="1:5" ht="12.75" hidden="1">
      <c r="A87">
        <v>60</v>
      </c>
      <c r="B87">
        <f t="shared" si="6"/>
      </c>
      <c r="C87" s="3">
        <f t="shared" si="7"/>
      </c>
      <c r="D87" s="17">
        <f t="shared" si="4"/>
      </c>
      <c r="E87" s="15">
        <f t="shared" si="5"/>
      </c>
    </row>
    <row r="88" spans="1:5" ht="12.75" hidden="1">
      <c r="A88">
        <v>61</v>
      </c>
      <c r="B88">
        <f t="shared" si="6"/>
      </c>
      <c r="C88" s="3">
        <f t="shared" si="7"/>
      </c>
      <c r="D88" s="17">
        <f t="shared" si="4"/>
      </c>
      <c r="E88" s="15">
        <f t="shared" si="5"/>
      </c>
    </row>
    <row r="89" spans="1:5" ht="12.75" hidden="1">
      <c r="A89">
        <v>62</v>
      </c>
      <c r="B89">
        <f t="shared" si="6"/>
      </c>
      <c r="C89" s="3">
        <f t="shared" si="7"/>
      </c>
      <c r="D89" s="17">
        <f t="shared" si="4"/>
      </c>
      <c r="E89" s="15">
        <f t="shared" si="5"/>
      </c>
    </row>
    <row r="90" spans="1:5" ht="12.75" hidden="1">
      <c r="A90">
        <v>63</v>
      </c>
      <c r="B90">
        <f t="shared" si="6"/>
      </c>
      <c r="C90" s="3">
        <f t="shared" si="7"/>
      </c>
      <c r="D90" s="17">
        <f t="shared" si="4"/>
      </c>
      <c r="E90" s="15">
        <f t="shared" si="5"/>
      </c>
    </row>
    <row r="91" spans="1:5" ht="12.75" hidden="1">
      <c r="A91">
        <v>64</v>
      </c>
      <c r="B91">
        <f t="shared" si="6"/>
      </c>
      <c r="C91" s="3">
        <f t="shared" si="7"/>
      </c>
      <c r="D91" s="17">
        <f t="shared" si="4"/>
      </c>
      <c r="E91" s="15">
        <f t="shared" si="5"/>
      </c>
    </row>
    <row r="92" spans="1:5" ht="12.75" hidden="1">
      <c r="A92">
        <v>65</v>
      </c>
      <c r="B92">
        <f t="shared" si="6"/>
      </c>
      <c r="C92" s="3">
        <f t="shared" si="7"/>
      </c>
      <c r="D92" s="17">
        <f aca="true" t="shared" si="8" ref="D92:D127">IF(B92="","",(1+r)^A92)</f>
      </c>
      <c r="E92" s="15">
        <f aca="true" t="shared" si="9" ref="E92:E123">IF(B92="","",C92/D92)</f>
      </c>
    </row>
    <row r="93" spans="1:5" ht="12.75" hidden="1">
      <c r="A93">
        <v>66</v>
      </c>
      <c r="B93">
        <f aca="true" t="shared" si="10" ref="B93:B127">IF(wiek="","",IF(B92&lt;100,B92+1,""))</f>
      </c>
      <c r="C93" s="3">
        <f aca="true" t="shared" si="11" ref="C93:C124">IF(B93="","",IF(płeć="M",VLOOKUP(B93,Mężczyźni,4),VLOOKUP(B93,Kobiety,4)))</f>
      </c>
      <c r="D93" s="17">
        <f t="shared" si="8"/>
      </c>
      <c r="E93" s="15">
        <f t="shared" si="9"/>
      </c>
    </row>
    <row r="94" spans="1:5" ht="12.75" hidden="1">
      <c r="A94">
        <v>67</v>
      </c>
      <c r="B94">
        <f t="shared" si="10"/>
      </c>
      <c r="C94" s="3">
        <f t="shared" si="11"/>
      </c>
      <c r="D94" s="17">
        <f t="shared" si="8"/>
      </c>
      <c r="E94" s="15">
        <f t="shared" si="9"/>
      </c>
    </row>
    <row r="95" spans="1:5" ht="12.75" hidden="1">
      <c r="A95">
        <v>68</v>
      </c>
      <c r="B95">
        <f t="shared" si="10"/>
      </c>
      <c r="C95" s="3">
        <f t="shared" si="11"/>
      </c>
      <c r="D95" s="17">
        <f t="shared" si="8"/>
      </c>
      <c r="E95" s="15">
        <f t="shared" si="9"/>
      </c>
    </row>
    <row r="96" spans="1:5" ht="12.75" hidden="1">
      <c r="A96">
        <v>69</v>
      </c>
      <c r="B96">
        <f t="shared" si="10"/>
      </c>
      <c r="C96" s="3">
        <f t="shared" si="11"/>
      </c>
      <c r="D96" s="17">
        <f t="shared" si="8"/>
      </c>
      <c r="E96" s="15">
        <f t="shared" si="9"/>
      </c>
    </row>
    <row r="97" spans="1:5" ht="12.75" hidden="1">
      <c r="A97">
        <v>70</v>
      </c>
      <c r="B97">
        <f t="shared" si="10"/>
      </c>
      <c r="C97" s="3">
        <f t="shared" si="11"/>
      </c>
      <c r="D97" s="17">
        <f t="shared" si="8"/>
      </c>
      <c r="E97" s="15">
        <f t="shared" si="9"/>
      </c>
    </row>
    <row r="98" spans="1:5" ht="12.75" hidden="1">
      <c r="A98">
        <v>71</v>
      </c>
      <c r="B98">
        <f t="shared" si="10"/>
      </c>
      <c r="C98" s="3">
        <f t="shared" si="11"/>
      </c>
      <c r="D98" s="17">
        <f t="shared" si="8"/>
      </c>
      <c r="E98" s="15">
        <f t="shared" si="9"/>
      </c>
    </row>
    <row r="99" spans="1:5" ht="12.75" hidden="1">
      <c r="A99">
        <v>72</v>
      </c>
      <c r="B99">
        <f t="shared" si="10"/>
      </c>
      <c r="C99" s="3">
        <f t="shared" si="11"/>
      </c>
      <c r="D99" s="17">
        <f t="shared" si="8"/>
      </c>
      <c r="E99" s="15">
        <f t="shared" si="9"/>
      </c>
    </row>
    <row r="100" spans="1:5" ht="12.75" hidden="1">
      <c r="A100">
        <v>73</v>
      </c>
      <c r="B100">
        <f t="shared" si="10"/>
      </c>
      <c r="C100" s="3">
        <f t="shared" si="11"/>
      </c>
      <c r="D100" s="17">
        <f t="shared" si="8"/>
      </c>
      <c r="E100" s="15">
        <f t="shared" si="9"/>
      </c>
    </row>
    <row r="101" spans="1:5" ht="12.75" hidden="1">
      <c r="A101">
        <v>74</v>
      </c>
      <c r="B101">
        <f t="shared" si="10"/>
      </c>
      <c r="C101" s="3">
        <f t="shared" si="11"/>
      </c>
      <c r="D101" s="17">
        <f t="shared" si="8"/>
      </c>
      <c r="E101" s="15">
        <f t="shared" si="9"/>
      </c>
    </row>
    <row r="102" spans="1:5" ht="12.75" hidden="1">
      <c r="A102">
        <v>75</v>
      </c>
      <c r="B102">
        <f t="shared" si="10"/>
      </c>
      <c r="C102" s="3">
        <f t="shared" si="11"/>
      </c>
      <c r="D102" s="17">
        <f t="shared" si="8"/>
      </c>
      <c r="E102" s="15">
        <f t="shared" si="9"/>
      </c>
    </row>
    <row r="103" spans="1:5" ht="12.75" hidden="1">
      <c r="A103">
        <v>76</v>
      </c>
      <c r="B103">
        <f t="shared" si="10"/>
      </c>
      <c r="C103" s="3">
        <f t="shared" si="11"/>
      </c>
      <c r="D103" s="17">
        <f t="shared" si="8"/>
      </c>
      <c r="E103" s="15">
        <f t="shared" si="9"/>
      </c>
    </row>
    <row r="104" spans="1:5" ht="12.75" hidden="1">
      <c r="A104">
        <v>77</v>
      </c>
      <c r="B104">
        <f t="shared" si="10"/>
      </c>
      <c r="C104" s="3">
        <f t="shared" si="11"/>
      </c>
      <c r="D104" s="17">
        <f t="shared" si="8"/>
      </c>
      <c r="E104" s="15">
        <f t="shared" si="9"/>
      </c>
    </row>
    <row r="105" spans="1:5" ht="12.75" hidden="1">
      <c r="A105">
        <v>78</v>
      </c>
      <c r="B105">
        <f t="shared" si="10"/>
      </c>
      <c r="C105" s="3">
        <f t="shared" si="11"/>
      </c>
      <c r="D105" s="17">
        <f t="shared" si="8"/>
      </c>
      <c r="E105" s="15">
        <f t="shared" si="9"/>
      </c>
    </row>
    <row r="106" spans="1:5" ht="12.75" hidden="1">
      <c r="A106">
        <v>79</v>
      </c>
      <c r="B106">
        <f t="shared" si="10"/>
      </c>
      <c r="C106" s="3">
        <f t="shared" si="11"/>
      </c>
      <c r="D106" s="17">
        <f t="shared" si="8"/>
      </c>
      <c r="E106" s="15">
        <f t="shared" si="9"/>
      </c>
    </row>
    <row r="107" spans="1:5" ht="12.75" hidden="1">
      <c r="A107">
        <v>80</v>
      </c>
      <c r="B107">
        <f t="shared" si="10"/>
      </c>
      <c r="C107" s="3">
        <f t="shared" si="11"/>
      </c>
      <c r="D107" s="17">
        <f t="shared" si="8"/>
      </c>
      <c r="E107" s="15">
        <f t="shared" si="9"/>
      </c>
    </row>
    <row r="108" spans="1:5" ht="12.75" hidden="1">
      <c r="A108">
        <v>81</v>
      </c>
      <c r="B108">
        <f t="shared" si="10"/>
      </c>
      <c r="C108" s="3">
        <f t="shared" si="11"/>
      </c>
      <c r="D108" s="17">
        <f t="shared" si="8"/>
      </c>
      <c r="E108" s="15">
        <f t="shared" si="9"/>
      </c>
    </row>
    <row r="109" spans="1:5" ht="12.75" hidden="1">
      <c r="A109">
        <v>82</v>
      </c>
      <c r="B109">
        <f t="shared" si="10"/>
      </c>
      <c r="C109" s="3">
        <f t="shared" si="11"/>
      </c>
      <c r="D109" s="17">
        <f t="shared" si="8"/>
      </c>
      <c r="E109" s="15">
        <f t="shared" si="9"/>
      </c>
    </row>
    <row r="110" spans="1:5" ht="12.75" hidden="1">
      <c r="A110">
        <v>83</v>
      </c>
      <c r="B110">
        <f t="shared" si="10"/>
      </c>
      <c r="C110" s="3">
        <f t="shared" si="11"/>
      </c>
      <c r="D110" s="17">
        <f t="shared" si="8"/>
      </c>
      <c r="E110" s="15">
        <f t="shared" si="9"/>
      </c>
    </row>
    <row r="111" spans="1:5" ht="12.75" hidden="1">
      <c r="A111">
        <v>84</v>
      </c>
      <c r="B111">
        <f t="shared" si="10"/>
      </c>
      <c r="C111" s="3">
        <f t="shared" si="11"/>
      </c>
      <c r="D111" s="17">
        <f t="shared" si="8"/>
      </c>
      <c r="E111" s="15">
        <f t="shared" si="9"/>
      </c>
    </row>
    <row r="112" spans="1:5" ht="12.75" hidden="1">
      <c r="A112">
        <v>85</v>
      </c>
      <c r="B112">
        <f t="shared" si="10"/>
      </c>
      <c r="C112" s="3">
        <f t="shared" si="11"/>
      </c>
      <c r="D112" s="17">
        <f t="shared" si="8"/>
      </c>
      <c r="E112" s="15">
        <f t="shared" si="9"/>
      </c>
    </row>
    <row r="113" spans="1:5" ht="12.75" hidden="1">
      <c r="A113">
        <v>86</v>
      </c>
      <c r="B113">
        <f t="shared" si="10"/>
      </c>
      <c r="C113" s="3">
        <f t="shared" si="11"/>
      </c>
      <c r="D113" s="17">
        <f t="shared" si="8"/>
      </c>
      <c r="E113" s="15">
        <f t="shared" si="9"/>
      </c>
    </row>
    <row r="114" spans="1:5" ht="12.75" hidden="1">
      <c r="A114">
        <v>87</v>
      </c>
      <c r="B114">
        <f t="shared" si="10"/>
      </c>
      <c r="C114" s="3">
        <f t="shared" si="11"/>
      </c>
      <c r="D114" s="17">
        <f t="shared" si="8"/>
      </c>
      <c r="E114" s="15">
        <f t="shared" si="9"/>
      </c>
    </row>
    <row r="115" spans="1:5" ht="12.75" hidden="1">
      <c r="A115">
        <v>88</v>
      </c>
      <c r="B115">
        <f t="shared" si="10"/>
      </c>
      <c r="C115" s="3">
        <f t="shared" si="11"/>
      </c>
      <c r="D115" s="17">
        <f t="shared" si="8"/>
      </c>
      <c r="E115" s="15">
        <f t="shared" si="9"/>
      </c>
    </row>
    <row r="116" spans="1:5" ht="12.75" hidden="1">
      <c r="A116">
        <v>89</v>
      </c>
      <c r="B116">
        <f t="shared" si="10"/>
      </c>
      <c r="C116" s="3">
        <f t="shared" si="11"/>
      </c>
      <c r="D116" s="17">
        <f t="shared" si="8"/>
      </c>
      <c r="E116" s="15">
        <f t="shared" si="9"/>
      </c>
    </row>
    <row r="117" spans="1:5" ht="12.75" hidden="1">
      <c r="A117">
        <v>90</v>
      </c>
      <c r="B117">
        <f t="shared" si="10"/>
      </c>
      <c r="C117" s="3">
        <f t="shared" si="11"/>
      </c>
      <c r="D117" s="17">
        <f t="shared" si="8"/>
      </c>
      <c r="E117" s="15">
        <f t="shared" si="9"/>
      </c>
    </row>
    <row r="118" spans="1:5" ht="12.75" hidden="1">
      <c r="A118">
        <v>91</v>
      </c>
      <c r="B118">
        <f t="shared" si="10"/>
      </c>
      <c r="C118" s="3">
        <f t="shared" si="11"/>
      </c>
      <c r="D118" s="17">
        <f t="shared" si="8"/>
      </c>
      <c r="E118" s="15">
        <f t="shared" si="9"/>
      </c>
    </row>
    <row r="119" spans="1:5" ht="12.75" hidden="1">
      <c r="A119">
        <v>92</v>
      </c>
      <c r="B119">
        <f t="shared" si="10"/>
      </c>
      <c r="C119" s="3">
        <f t="shared" si="11"/>
      </c>
      <c r="D119" s="17">
        <f t="shared" si="8"/>
      </c>
      <c r="E119" s="15">
        <f t="shared" si="9"/>
      </c>
    </row>
    <row r="120" spans="1:5" ht="12.75" hidden="1">
      <c r="A120">
        <v>93</v>
      </c>
      <c r="B120">
        <f t="shared" si="10"/>
      </c>
      <c r="C120" s="3">
        <f t="shared" si="11"/>
      </c>
      <c r="D120" s="17">
        <f t="shared" si="8"/>
      </c>
      <c r="E120" s="15">
        <f t="shared" si="9"/>
      </c>
    </row>
    <row r="121" spans="1:5" ht="12.75" hidden="1">
      <c r="A121">
        <v>94</v>
      </c>
      <c r="B121">
        <f t="shared" si="10"/>
      </c>
      <c r="C121" s="3">
        <f t="shared" si="11"/>
      </c>
      <c r="D121" s="17">
        <f t="shared" si="8"/>
      </c>
      <c r="E121" s="15">
        <f t="shared" si="9"/>
      </c>
    </row>
    <row r="122" spans="1:5" ht="12.75" hidden="1">
      <c r="A122">
        <v>95</v>
      </c>
      <c r="B122">
        <f t="shared" si="10"/>
      </c>
      <c r="C122" s="3">
        <f t="shared" si="11"/>
      </c>
      <c r="D122" s="17">
        <f t="shared" si="8"/>
      </c>
      <c r="E122" s="15">
        <f t="shared" si="9"/>
      </c>
    </row>
    <row r="123" spans="1:5" ht="12.75" hidden="1">
      <c r="A123">
        <v>96</v>
      </c>
      <c r="B123">
        <f t="shared" si="10"/>
      </c>
      <c r="C123" s="3">
        <f t="shared" si="11"/>
      </c>
      <c r="D123" s="17">
        <f t="shared" si="8"/>
      </c>
      <c r="E123" s="15">
        <f t="shared" si="9"/>
      </c>
    </row>
    <row r="124" spans="1:5" ht="12.75" hidden="1">
      <c r="A124">
        <v>97</v>
      </c>
      <c r="B124">
        <f t="shared" si="10"/>
      </c>
      <c r="C124" s="3">
        <f t="shared" si="11"/>
      </c>
      <c r="D124" s="17">
        <f t="shared" si="8"/>
      </c>
      <c r="E124" s="15">
        <f>IF(B124="","",C124/D124)</f>
      </c>
    </row>
    <row r="125" spans="1:5" ht="12.75" hidden="1">
      <c r="A125">
        <v>98</v>
      </c>
      <c r="B125">
        <f t="shared" si="10"/>
      </c>
      <c r="C125" s="3">
        <f>IF(B125="","",IF(płeć="M",VLOOKUP(B125,Mężczyźni,4),VLOOKUP(B125,Kobiety,4)))</f>
      </c>
      <c r="D125" s="17">
        <f t="shared" si="8"/>
      </c>
      <c r="E125" s="15">
        <f>IF(B125="","",C125/D125)</f>
      </c>
    </row>
    <row r="126" spans="1:5" ht="12.75" hidden="1">
      <c r="A126">
        <v>99</v>
      </c>
      <c r="B126">
        <f t="shared" si="10"/>
      </c>
      <c r="C126" s="3">
        <f>IF(B126="","",IF(płeć="M",VLOOKUP(B126,Mężczyźni,4),VLOOKUP(B126,Kobiety,4)))</f>
      </c>
      <c r="D126" s="17">
        <f t="shared" si="8"/>
      </c>
      <c r="E126" s="15">
        <f>IF(B126="","",C126/D126)</f>
      </c>
    </row>
    <row r="127" spans="1:5" ht="12.75" hidden="1">
      <c r="A127">
        <v>100</v>
      </c>
      <c r="B127">
        <f t="shared" si="10"/>
      </c>
      <c r="C127" s="3">
        <f>IF(B127="","",IF(płeć="M",VLOOKUP(B127,Mężczyźni,4),VLOOKUP(B127,Kobiety,4)))</f>
      </c>
      <c r="D127" s="17">
        <f t="shared" si="8"/>
      </c>
      <c r="E127" s="15">
        <f>IF(B127="","",C127/D127)</f>
      </c>
    </row>
  </sheetData>
  <sheetProtection password="C6FB" sheet="1" objects="1" scenarios="1" selectLockedCells="1"/>
  <conditionalFormatting sqref="E8">
    <cfRule type="cellIs" priority="1" dxfId="8" operator="greaterThan" stopIfTrue="1">
      <formula>100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3"/>
  <headerFooter alignWithMargins="0">
    <oddFooter xml:space="preserve">&amp;C&amp;"Arial CE,Kursywa\Ubezpieczenia </oddFooter>
  </headerFooter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8"/>
  <sheetViews>
    <sheetView showGridLines="0" showRowColHeaders="0" zoomScalePageLayoutView="0" workbookViewId="0" topLeftCell="A1">
      <selection activeCell="E8" sqref="E8"/>
    </sheetView>
  </sheetViews>
  <sheetFormatPr defaultColWidth="9.00390625" defaultRowHeight="12.75"/>
  <cols>
    <col min="1" max="1" width="3.375" style="0" customWidth="1"/>
    <col min="2" max="2" width="4.625" style="0" customWidth="1"/>
    <col min="3" max="3" width="29.50390625" style="0" customWidth="1"/>
    <col min="4" max="4" width="2.125" style="0" customWidth="1"/>
    <col min="5" max="5" width="17.50390625" style="16" customWidth="1"/>
  </cols>
  <sheetData>
    <row r="1" ht="8.25" customHeight="1"/>
    <row r="2" spans="2:8" ht="11.25" customHeight="1">
      <c r="B2" s="73"/>
      <c r="C2" s="74"/>
      <c r="D2" s="74"/>
      <c r="E2" s="75"/>
      <c r="F2" s="74"/>
      <c r="G2" s="74"/>
      <c r="H2" s="76"/>
    </row>
    <row r="3" spans="2:8" ht="15">
      <c r="B3" s="77"/>
      <c r="C3" s="95" t="s">
        <v>34</v>
      </c>
      <c r="D3" s="78"/>
      <c r="E3" s="79"/>
      <c r="F3" s="78"/>
      <c r="G3" s="78"/>
      <c r="H3" s="80"/>
    </row>
    <row r="4" spans="2:8" ht="14.25">
      <c r="B4" s="77"/>
      <c r="C4" s="97" t="s">
        <v>35</v>
      </c>
      <c r="D4" s="78"/>
      <c r="E4" s="79"/>
      <c r="F4" s="78"/>
      <c r="G4" s="78"/>
      <c r="H4" s="80"/>
    </row>
    <row r="5" spans="2:8" ht="9.75" customHeight="1">
      <c r="B5" s="81"/>
      <c r="C5" s="90"/>
      <c r="D5" s="90"/>
      <c r="E5" s="91"/>
      <c r="F5" s="90"/>
      <c r="G5" s="90"/>
      <c r="H5" s="85"/>
    </row>
    <row r="7" ht="14.25" thickBot="1"/>
    <row r="8" spans="3:6" s="12" customFormat="1" ht="18" customHeight="1" thickBot="1" thickTop="1">
      <c r="C8" s="11" t="s">
        <v>7</v>
      </c>
      <c r="D8" s="11"/>
      <c r="E8" s="102"/>
      <c r="F8" s="27">
        <f>IF(wiek&gt;100,"Zakładamy, że wiek ubezpieczonego jest nie większy niż100 lat!","")</f>
      </c>
    </row>
    <row r="9" spans="3:8" ht="18" customHeight="1" thickBot="1" thickTop="1">
      <c r="C9" s="11" t="s">
        <v>12</v>
      </c>
      <c r="E9" s="102"/>
      <c r="F9" s="51" t="s">
        <v>29</v>
      </c>
      <c r="H9" s="93">
        <f>IF(płeć="k","",IF(płeć="m","",IF(płeć="","","Wpisz K lub M !!!")))</f>
      </c>
    </row>
    <row r="10" spans="3:6" s="12" customFormat="1" ht="18" customHeight="1" thickBot="1" thickTop="1">
      <c r="C10" s="11" t="s">
        <v>8</v>
      </c>
      <c r="D10" s="11"/>
      <c r="E10" s="102"/>
      <c r="F10" s="27">
        <f>IF(wiek+n&gt;101,"Zakładamy, że  x+n  jest nie większe od 101 lat ","")</f>
      </c>
    </row>
    <row r="11" spans="3:5" s="12" customFormat="1" ht="18" customHeight="1" thickBot="1" thickTop="1">
      <c r="C11" s="28" t="s">
        <v>22</v>
      </c>
      <c r="D11" s="11"/>
      <c r="E11" s="103"/>
    </row>
    <row r="12" spans="3:5" s="12" customFormat="1" ht="18" customHeight="1" thickBot="1" thickTop="1">
      <c r="C12" s="11" t="s">
        <v>11</v>
      </c>
      <c r="D12" s="11"/>
      <c r="E12" s="104"/>
    </row>
    <row r="13" ht="14.25" thickTop="1"/>
    <row r="14" ht="14.25" thickBot="1"/>
    <row r="15" spans="3:5" ht="23.25" customHeight="1" thickBot="1" thickTop="1">
      <c r="C15" s="30" t="s">
        <v>23</v>
      </c>
      <c r="D15" s="13"/>
      <c r="E15" s="29">
        <f>IF(wiek="",0,IF(wiek+n&gt;101,"",(E11*C26)/(SUM(E29:E128))))</f>
        <v>0</v>
      </c>
    </row>
    <row r="16" ht="14.25" thickTop="1"/>
    <row r="17" ht="13.5" hidden="1"/>
    <row r="18" ht="13.5" hidden="1"/>
    <row r="19" ht="13.5" hidden="1"/>
    <row r="20" ht="13.5" hidden="1"/>
    <row r="21" ht="13.5" hidden="1"/>
    <row r="22" ht="13.5" hidden="1"/>
    <row r="23" ht="13.5">
      <c r="A23" s="66" t="s">
        <v>37</v>
      </c>
    </row>
    <row r="24" ht="13.5">
      <c r="B24" s="92" t="s">
        <v>24</v>
      </c>
    </row>
    <row r="25" ht="13.5">
      <c r="B25" s="92" t="s">
        <v>25</v>
      </c>
    </row>
    <row r="26" spans="2:3" ht="15" hidden="1">
      <c r="B26" s="4" t="s">
        <v>13</v>
      </c>
      <c r="C26" s="3">
        <f>IF(płeć="M",VLOOKUP(wiek,Mężczyźni,2),VLOOKUP(wiek,Kobiety,2))</f>
        <v>100000</v>
      </c>
    </row>
    <row r="27" spans="2:3" ht="15" hidden="1">
      <c r="B27" s="4" t="s">
        <v>15</v>
      </c>
      <c r="C27" s="3">
        <f>IF(płeć="M",VLOOKUP(wiek+n,Mężczyźni,2),VLOOKUP(wiek+n,Kobiety,2))</f>
        <v>100000</v>
      </c>
    </row>
    <row r="28" spans="2:7" ht="15" hidden="1">
      <c r="B28" s="4" t="s">
        <v>0</v>
      </c>
      <c r="C28" s="3" t="s">
        <v>14</v>
      </c>
      <c r="D28" s="3" t="s">
        <v>16</v>
      </c>
      <c r="E28" s="15" t="s">
        <v>17</v>
      </c>
      <c r="F28" s="3"/>
      <c r="G28" s="3"/>
    </row>
    <row r="29" spans="1:5" ht="12.75" hidden="1">
      <c r="A29">
        <v>1</v>
      </c>
      <c r="B29">
        <f>IF(wiek="","",wiek)</f>
      </c>
      <c r="C29" s="3">
        <f>IF(płeć="M",VLOOKUP(wiek,Mężczyźni,4),VLOOKUP(wiek,Kobiety,4))</f>
        <v>426</v>
      </c>
      <c r="D29" s="18">
        <f aca="true" t="shared" si="0" ref="D29:D60">IF(B29="","",(1+r)^A29)</f>
      </c>
      <c r="E29" s="15">
        <f aca="true" t="shared" si="1" ref="E29:E60">IF(B29="","",C29/D29)</f>
      </c>
    </row>
    <row r="30" spans="1:5" ht="12.75" hidden="1">
      <c r="A30">
        <v>2</v>
      </c>
      <c r="B30">
        <f aca="true" t="shared" si="2" ref="B30:B61">IF(wiek="","",IF(n&gt;A29,B29+1,""))</f>
      </c>
      <c r="C30" s="3">
        <f aca="true" t="shared" si="3" ref="C30:C61">IF(B30="","",IF(płeć="M",VLOOKUP(B30,Mężczyźni,4),VLOOKUP(B30,Kobiety,4)))</f>
      </c>
      <c r="D30" s="17">
        <f t="shared" si="0"/>
      </c>
      <c r="E30" s="15">
        <f t="shared" si="1"/>
      </c>
    </row>
    <row r="31" spans="1:5" ht="12.75" hidden="1">
      <c r="A31">
        <v>3</v>
      </c>
      <c r="B31">
        <f t="shared" si="2"/>
      </c>
      <c r="C31" s="3">
        <f t="shared" si="3"/>
      </c>
      <c r="D31" s="17">
        <f t="shared" si="0"/>
      </c>
      <c r="E31" s="15">
        <f t="shared" si="1"/>
      </c>
    </row>
    <row r="32" spans="1:5" ht="12.75" hidden="1">
      <c r="A32">
        <v>4</v>
      </c>
      <c r="B32">
        <f t="shared" si="2"/>
      </c>
      <c r="C32" s="3">
        <f t="shared" si="3"/>
      </c>
      <c r="D32" s="17">
        <f t="shared" si="0"/>
      </c>
      <c r="E32" s="15">
        <f t="shared" si="1"/>
      </c>
    </row>
    <row r="33" spans="1:5" ht="12.75" hidden="1">
      <c r="A33">
        <v>5</v>
      </c>
      <c r="B33">
        <f t="shared" si="2"/>
      </c>
      <c r="C33" s="3">
        <f t="shared" si="3"/>
      </c>
      <c r="D33" s="17">
        <f t="shared" si="0"/>
      </c>
      <c r="E33" s="15">
        <f t="shared" si="1"/>
      </c>
    </row>
    <row r="34" spans="1:5" ht="12.75" hidden="1">
      <c r="A34">
        <v>6</v>
      </c>
      <c r="B34">
        <f t="shared" si="2"/>
      </c>
      <c r="C34" s="3">
        <f t="shared" si="3"/>
      </c>
      <c r="D34" s="17">
        <f t="shared" si="0"/>
      </c>
      <c r="E34" s="15">
        <f t="shared" si="1"/>
      </c>
    </row>
    <row r="35" spans="1:5" ht="12.75" hidden="1">
      <c r="A35">
        <v>7</v>
      </c>
      <c r="B35">
        <f t="shared" si="2"/>
      </c>
      <c r="C35" s="3">
        <f t="shared" si="3"/>
      </c>
      <c r="D35" s="17">
        <f t="shared" si="0"/>
      </c>
      <c r="E35" s="15">
        <f t="shared" si="1"/>
      </c>
    </row>
    <row r="36" spans="1:5" ht="12.75" hidden="1">
      <c r="A36">
        <v>8</v>
      </c>
      <c r="B36">
        <f t="shared" si="2"/>
      </c>
      <c r="C36" s="3">
        <f t="shared" si="3"/>
      </c>
      <c r="D36" s="17">
        <f t="shared" si="0"/>
      </c>
      <c r="E36" s="15">
        <f t="shared" si="1"/>
      </c>
    </row>
    <row r="37" spans="1:5" ht="12.75" hidden="1">
      <c r="A37">
        <v>9</v>
      </c>
      <c r="B37">
        <f t="shared" si="2"/>
      </c>
      <c r="C37" s="3">
        <f t="shared" si="3"/>
      </c>
      <c r="D37" s="17">
        <f t="shared" si="0"/>
      </c>
      <c r="E37" s="15">
        <f t="shared" si="1"/>
      </c>
    </row>
    <row r="38" spans="1:5" ht="12.75" hidden="1">
      <c r="A38">
        <v>10</v>
      </c>
      <c r="B38">
        <f t="shared" si="2"/>
      </c>
      <c r="C38" s="3">
        <f t="shared" si="3"/>
      </c>
      <c r="D38" s="17">
        <f t="shared" si="0"/>
      </c>
      <c r="E38" s="15">
        <f t="shared" si="1"/>
      </c>
    </row>
    <row r="39" spans="1:5" ht="12.75" hidden="1">
      <c r="A39">
        <v>11</v>
      </c>
      <c r="B39">
        <f t="shared" si="2"/>
      </c>
      <c r="C39" s="3">
        <f t="shared" si="3"/>
      </c>
      <c r="D39" s="17">
        <f t="shared" si="0"/>
      </c>
      <c r="E39" s="15">
        <f t="shared" si="1"/>
      </c>
    </row>
    <row r="40" spans="1:5" ht="12.75" hidden="1">
      <c r="A40">
        <v>12</v>
      </c>
      <c r="B40">
        <f t="shared" si="2"/>
      </c>
      <c r="C40" s="3">
        <f t="shared" si="3"/>
      </c>
      <c r="D40" s="17">
        <f t="shared" si="0"/>
      </c>
      <c r="E40" s="15">
        <f t="shared" si="1"/>
      </c>
    </row>
    <row r="41" spans="1:5" ht="12.75" hidden="1">
      <c r="A41">
        <v>13</v>
      </c>
      <c r="B41">
        <f t="shared" si="2"/>
      </c>
      <c r="C41" s="3">
        <f t="shared" si="3"/>
      </c>
      <c r="D41" s="17">
        <f t="shared" si="0"/>
      </c>
      <c r="E41" s="15">
        <f t="shared" si="1"/>
      </c>
    </row>
    <row r="42" spans="1:5" ht="12.75" hidden="1">
      <c r="A42">
        <v>14</v>
      </c>
      <c r="B42">
        <f t="shared" si="2"/>
      </c>
      <c r="C42" s="3">
        <f t="shared" si="3"/>
      </c>
      <c r="D42" s="17">
        <f t="shared" si="0"/>
      </c>
      <c r="E42" s="15">
        <f t="shared" si="1"/>
      </c>
    </row>
    <row r="43" spans="1:5" ht="12.75" hidden="1">
      <c r="A43">
        <v>15</v>
      </c>
      <c r="B43">
        <f t="shared" si="2"/>
      </c>
      <c r="C43" s="3">
        <f t="shared" si="3"/>
      </c>
      <c r="D43" s="17">
        <f t="shared" si="0"/>
      </c>
      <c r="E43" s="15">
        <f t="shared" si="1"/>
      </c>
    </row>
    <row r="44" spans="1:5" ht="12.75" hidden="1">
      <c r="A44">
        <v>16</v>
      </c>
      <c r="B44">
        <f t="shared" si="2"/>
      </c>
      <c r="C44" s="3">
        <f t="shared" si="3"/>
      </c>
      <c r="D44" s="17">
        <f t="shared" si="0"/>
      </c>
      <c r="E44" s="15">
        <f t="shared" si="1"/>
      </c>
    </row>
    <row r="45" spans="1:5" ht="12.75" hidden="1">
      <c r="A45">
        <v>17</v>
      </c>
      <c r="B45">
        <f t="shared" si="2"/>
      </c>
      <c r="C45" s="3">
        <f t="shared" si="3"/>
      </c>
      <c r="D45" s="17">
        <f t="shared" si="0"/>
      </c>
      <c r="E45" s="15">
        <f t="shared" si="1"/>
      </c>
    </row>
    <row r="46" spans="1:5" ht="12.75" hidden="1">
      <c r="A46">
        <v>18</v>
      </c>
      <c r="B46">
        <f t="shared" si="2"/>
      </c>
      <c r="C46" s="3">
        <f t="shared" si="3"/>
      </c>
      <c r="D46" s="17">
        <f t="shared" si="0"/>
      </c>
      <c r="E46" s="15">
        <f t="shared" si="1"/>
      </c>
    </row>
    <row r="47" spans="1:5" ht="12.75" hidden="1">
      <c r="A47">
        <v>19</v>
      </c>
      <c r="B47">
        <f t="shared" si="2"/>
      </c>
      <c r="C47" s="3">
        <f t="shared" si="3"/>
      </c>
      <c r="D47" s="17">
        <f t="shared" si="0"/>
      </c>
      <c r="E47" s="15">
        <f t="shared" si="1"/>
      </c>
    </row>
    <row r="48" spans="1:5" ht="12.75" hidden="1">
      <c r="A48">
        <v>20</v>
      </c>
      <c r="B48">
        <f t="shared" si="2"/>
      </c>
      <c r="C48" s="3">
        <f t="shared" si="3"/>
      </c>
      <c r="D48" s="17">
        <f t="shared" si="0"/>
      </c>
      <c r="E48" s="15">
        <f t="shared" si="1"/>
      </c>
    </row>
    <row r="49" spans="1:5" ht="12.75" hidden="1">
      <c r="A49">
        <v>21</v>
      </c>
      <c r="B49">
        <f t="shared" si="2"/>
      </c>
      <c r="C49" s="3">
        <f t="shared" si="3"/>
      </c>
      <c r="D49" s="17">
        <f t="shared" si="0"/>
      </c>
      <c r="E49" s="15">
        <f t="shared" si="1"/>
      </c>
    </row>
    <row r="50" spans="1:5" ht="12.75" hidden="1">
      <c r="A50">
        <v>22</v>
      </c>
      <c r="B50">
        <f t="shared" si="2"/>
      </c>
      <c r="C50" s="3">
        <f t="shared" si="3"/>
      </c>
      <c r="D50" s="17">
        <f t="shared" si="0"/>
      </c>
      <c r="E50" s="15">
        <f t="shared" si="1"/>
      </c>
    </row>
    <row r="51" spans="1:5" ht="12.75" hidden="1">
      <c r="A51">
        <v>23</v>
      </c>
      <c r="B51">
        <f t="shared" si="2"/>
      </c>
      <c r="C51" s="3">
        <f t="shared" si="3"/>
      </c>
      <c r="D51" s="17">
        <f t="shared" si="0"/>
      </c>
      <c r="E51" s="15">
        <f t="shared" si="1"/>
      </c>
    </row>
    <row r="52" spans="1:5" ht="12.75" hidden="1">
      <c r="A52">
        <v>24</v>
      </c>
      <c r="B52">
        <f t="shared" si="2"/>
      </c>
      <c r="C52" s="3">
        <f t="shared" si="3"/>
      </c>
      <c r="D52" s="17">
        <f t="shared" si="0"/>
      </c>
      <c r="E52" s="15">
        <f t="shared" si="1"/>
      </c>
    </row>
    <row r="53" spans="1:5" ht="12.75" hidden="1">
      <c r="A53">
        <v>25</v>
      </c>
      <c r="B53">
        <f t="shared" si="2"/>
      </c>
      <c r="C53" s="3">
        <f t="shared" si="3"/>
      </c>
      <c r="D53" s="17">
        <f t="shared" si="0"/>
      </c>
      <c r="E53" s="15">
        <f t="shared" si="1"/>
      </c>
    </row>
    <row r="54" spans="1:5" ht="12.75" hidden="1">
      <c r="A54">
        <v>26</v>
      </c>
      <c r="B54">
        <f t="shared" si="2"/>
      </c>
      <c r="C54" s="3">
        <f t="shared" si="3"/>
      </c>
      <c r="D54" s="17">
        <f t="shared" si="0"/>
      </c>
      <c r="E54" s="15">
        <f t="shared" si="1"/>
      </c>
    </row>
    <row r="55" spans="1:5" ht="12.75" hidden="1">
      <c r="A55">
        <v>27</v>
      </c>
      <c r="B55">
        <f t="shared" si="2"/>
      </c>
      <c r="C55" s="3">
        <f t="shared" si="3"/>
      </c>
      <c r="D55" s="17">
        <f t="shared" si="0"/>
      </c>
      <c r="E55" s="15">
        <f t="shared" si="1"/>
      </c>
    </row>
    <row r="56" spans="1:5" ht="12.75" hidden="1">
      <c r="A56">
        <v>28</v>
      </c>
      <c r="B56">
        <f t="shared" si="2"/>
      </c>
      <c r="C56" s="3">
        <f t="shared" si="3"/>
      </c>
      <c r="D56" s="17">
        <f t="shared" si="0"/>
      </c>
      <c r="E56" s="15">
        <f t="shared" si="1"/>
      </c>
    </row>
    <row r="57" spans="1:5" ht="12.75" hidden="1">
      <c r="A57">
        <v>29</v>
      </c>
      <c r="B57">
        <f t="shared" si="2"/>
      </c>
      <c r="C57" s="3">
        <f t="shared" si="3"/>
      </c>
      <c r="D57" s="17">
        <f t="shared" si="0"/>
      </c>
      <c r="E57" s="15">
        <f t="shared" si="1"/>
      </c>
    </row>
    <row r="58" spans="1:5" ht="12.75" hidden="1">
      <c r="A58">
        <v>30</v>
      </c>
      <c r="B58">
        <f t="shared" si="2"/>
      </c>
      <c r="C58" s="3">
        <f t="shared" si="3"/>
      </c>
      <c r="D58" s="17">
        <f t="shared" si="0"/>
      </c>
      <c r="E58" s="15">
        <f t="shared" si="1"/>
      </c>
    </row>
    <row r="59" spans="1:5" ht="12.75" hidden="1">
      <c r="A59">
        <v>31</v>
      </c>
      <c r="B59">
        <f t="shared" si="2"/>
      </c>
      <c r="C59" s="3">
        <f t="shared" si="3"/>
      </c>
      <c r="D59" s="17">
        <f t="shared" si="0"/>
      </c>
      <c r="E59" s="15">
        <f t="shared" si="1"/>
      </c>
    </row>
    <row r="60" spans="1:5" ht="12.75" hidden="1">
      <c r="A60">
        <v>32</v>
      </c>
      <c r="B60">
        <f t="shared" si="2"/>
      </c>
      <c r="C60" s="3">
        <f t="shared" si="3"/>
      </c>
      <c r="D60" s="17">
        <f t="shared" si="0"/>
      </c>
      <c r="E60" s="15">
        <f t="shared" si="1"/>
      </c>
    </row>
    <row r="61" spans="1:5" ht="12.75" hidden="1">
      <c r="A61">
        <v>33</v>
      </c>
      <c r="B61">
        <f t="shared" si="2"/>
      </c>
      <c r="C61" s="3">
        <f t="shared" si="3"/>
      </c>
      <c r="D61" s="17">
        <f aca="true" t="shared" si="4" ref="D61:D92">IF(B61="","",(1+r)^A61)</f>
      </c>
      <c r="E61" s="15">
        <f aca="true" t="shared" si="5" ref="E61:E92">IF(B61="","",C61/D61)</f>
      </c>
    </row>
    <row r="62" spans="1:5" ht="12.75" hidden="1">
      <c r="A62">
        <v>34</v>
      </c>
      <c r="B62">
        <f aca="true" t="shared" si="6" ref="B62:B93">IF(wiek="","",IF(n&gt;A61,B61+1,""))</f>
      </c>
      <c r="C62" s="3">
        <f aca="true" t="shared" si="7" ref="C62:C93">IF(B62="","",IF(płeć="M",VLOOKUP(B62,Mężczyźni,4),VLOOKUP(B62,Kobiety,4)))</f>
      </c>
      <c r="D62" s="17">
        <f t="shared" si="4"/>
      </c>
      <c r="E62" s="15">
        <f t="shared" si="5"/>
      </c>
    </row>
    <row r="63" spans="1:5" ht="12.75" hidden="1">
      <c r="A63">
        <v>35</v>
      </c>
      <c r="B63">
        <f t="shared" si="6"/>
      </c>
      <c r="C63" s="3">
        <f t="shared" si="7"/>
      </c>
      <c r="D63" s="17">
        <f t="shared" si="4"/>
      </c>
      <c r="E63" s="15">
        <f t="shared" si="5"/>
      </c>
    </row>
    <row r="64" spans="1:5" ht="12.75" hidden="1">
      <c r="A64">
        <v>36</v>
      </c>
      <c r="B64">
        <f t="shared" si="6"/>
      </c>
      <c r="C64" s="3">
        <f t="shared" si="7"/>
      </c>
      <c r="D64" s="17">
        <f t="shared" si="4"/>
      </c>
      <c r="E64" s="15">
        <f t="shared" si="5"/>
      </c>
    </row>
    <row r="65" spans="1:5" ht="12.75" hidden="1">
      <c r="A65">
        <v>37</v>
      </c>
      <c r="B65">
        <f t="shared" si="6"/>
      </c>
      <c r="C65" s="3">
        <f t="shared" si="7"/>
      </c>
      <c r="D65" s="17">
        <f t="shared" si="4"/>
      </c>
      <c r="E65" s="15">
        <f t="shared" si="5"/>
      </c>
    </row>
    <row r="66" spans="1:5" ht="12.75" hidden="1">
      <c r="A66">
        <v>38</v>
      </c>
      <c r="B66">
        <f t="shared" si="6"/>
      </c>
      <c r="C66" s="3">
        <f t="shared" si="7"/>
      </c>
      <c r="D66" s="17">
        <f t="shared" si="4"/>
      </c>
      <c r="E66" s="15">
        <f t="shared" si="5"/>
      </c>
    </row>
    <row r="67" spans="1:5" ht="12.75" hidden="1">
      <c r="A67">
        <v>39</v>
      </c>
      <c r="B67">
        <f t="shared" si="6"/>
      </c>
      <c r="C67" s="3">
        <f t="shared" si="7"/>
      </c>
      <c r="D67" s="17">
        <f t="shared" si="4"/>
      </c>
      <c r="E67" s="15">
        <f t="shared" si="5"/>
      </c>
    </row>
    <row r="68" spans="1:5" ht="12.75" hidden="1">
      <c r="A68">
        <v>40</v>
      </c>
      <c r="B68">
        <f t="shared" si="6"/>
      </c>
      <c r="C68" s="3">
        <f t="shared" si="7"/>
      </c>
      <c r="D68" s="17">
        <f t="shared" si="4"/>
      </c>
      <c r="E68" s="15">
        <f t="shared" si="5"/>
      </c>
    </row>
    <row r="69" spans="1:5" ht="12.75" hidden="1">
      <c r="A69">
        <v>41</v>
      </c>
      <c r="B69">
        <f t="shared" si="6"/>
      </c>
      <c r="C69" s="3">
        <f t="shared" si="7"/>
      </c>
      <c r="D69" s="17">
        <f t="shared" si="4"/>
      </c>
      <c r="E69" s="15">
        <f t="shared" si="5"/>
      </c>
    </row>
    <row r="70" spans="1:5" ht="12.75" hidden="1">
      <c r="A70">
        <v>42</v>
      </c>
      <c r="B70">
        <f t="shared" si="6"/>
      </c>
      <c r="C70" s="3">
        <f t="shared" si="7"/>
      </c>
      <c r="D70" s="17">
        <f t="shared" si="4"/>
      </c>
      <c r="E70" s="15">
        <f t="shared" si="5"/>
      </c>
    </row>
    <row r="71" spans="1:5" ht="12.75" hidden="1">
      <c r="A71">
        <v>43</v>
      </c>
      <c r="B71">
        <f t="shared" si="6"/>
      </c>
      <c r="C71" s="3">
        <f t="shared" si="7"/>
      </c>
      <c r="D71" s="17">
        <f t="shared" si="4"/>
      </c>
      <c r="E71" s="15">
        <f t="shared" si="5"/>
      </c>
    </row>
    <row r="72" spans="1:5" ht="12.75" hidden="1">
      <c r="A72">
        <v>44</v>
      </c>
      <c r="B72">
        <f t="shared" si="6"/>
      </c>
      <c r="C72" s="3">
        <f t="shared" si="7"/>
      </c>
      <c r="D72" s="17">
        <f t="shared" si="4"/>
      </c>
      <c r="E72" s="15">
        <f t="shared" si="5"/>
      </c>
    </row>
    <row r="73" spans="1:5" ht="12.75" hidden="1">
      <c r="A73">
        <v>45</v>
      </c>
      <c r="B73">
        <f t="shared" si="6"/>
      </c>
      <c r="C73" s="3">
        <f t="shared" si="7"/>
      </c>
      <c r="D73" s="17">
        <f t="shared" si="4"/>
      </c>
      <c r="E73" s="15">
        <f t="shared" si="5"/>
      </c>
    </row>
    <row r="74" spans="1:5" ht="12.75" hidden="1">
      <c r="A74">
        <v>46</v>
      </c>
      <c r="B74">
        <f t="shared" si="6"/>
      </c>
      <c r="C74" s="3">
        <f t="shared" si="7"/>
      </c>
      <c r="D74" s="17">
        <f t="shared" si="4"/>
      </c>
      <c r="E74" s="15">
        <f t="shared" si="5"/>
      </c>
    </row>
    <row r="75" spans="1:5" ht="12.75" hidden="1">
      <c r="A75">
        <v>47</v>
      </c>
      <c r="B75">
        <f t="shared" si="6"/>
      </c>
      <c r="C75" s="3">
        <f t="shared" si="7"/>
      </c>
      <c r="D75" s="17">
        <f t="shared" si="4"/>
      </c>
      <c r="E75" s="15">
        <f t="shared" si="5"/>
      </c>
    </row>
    <row r="76" spans="1:5" ht="12.75" hidden="1">
      <c r="A76">
        <v>48</v>
      </c>
      <c r="B76">
        <f t="shared" si="6"/>
      </c>
      <c r="C76" s="3">
        <f t="shared" si="7"/>
      </c>
      <c r="D76" s="17">
        <f t="shared" si="4"/>
      </c>
      <c r="E76" s="15">
        <f t="shared" si="5"/>
      </c>
    </row>
    <row r="77" spans="1:5" ht="12.75" hidden="1">
      <c r="A77">
        <v>49</v>
      </c>
      <c r="B77">
        <f t="shared" si="6"/>
      </c>
      <c r="C77" s="3">
        <f t="shared" si="7"/>
      </c>
      <c r="D77" s="17">
        <f t="shared" si="4"/>
      </c>
      <c r="E77" s="15">
        <f t="shared" si="5"/>
      </c>
    </row>
    <row r="78" spans="1:5" ht="12.75" hidden="1">
      <c r="A78">
        <v>50</v>
      </c>
      <c r="B78">
        <f t="shared" si="6"/>
      </c>
      <c r="C78" s="3">
        <f t="shared" si="7"/>
      </c>
      <c r="D78" s="17">
        <f t="shared" si="4"/>
      </c>
      <c r="E78" s="15">
        <f t="shared" si="5"/>
      </c>
    </row>
    <row r="79" spans="1:5" ht="12.75" hidden="1">
      <c r="A79">
        <v>51</v>
      </c>
      <c r="B79">
        <f t="shared" si="6"/>
      </c>
      <c r="C79" s="3">
        <f t="shared" si="7"/>
      </c>
      <c r="D79" s="17">
        <f t="shared" si="4"/>
      </c>
      <c r="E79" s="15">
        <f t="shared" si="5"/>
      </c>
    </row>
    <row r="80" spans="1:5" ht="12.75" hidden="1">
      <c r="A80">
        <v>52</v>
      </c>
      <c r="B80">
        <f t="shared" si="6"/>
      </c>
      <c r="C80" s="3">
        <f t="shared" si="7"/>
      </c>
      <c r="D80" s="17">
        <f t="shared" si="4"/>
      </c>
      <c r="E80" s="15">
        <f t="shared" si="5"/>
      </c>
    </row>
    <row r="81" spans="1:5" ht="12.75" hidden="1">
      <c r="A81">
        <v>53</v>
      </c>
      <c r="B81">
        <f t="shared" si="6"/>
      </c>
      <c r="C81" s="3">
        <f t="shared" si="7"/>
      </c>
      <c r="D81" s="17">
        <f t="shared" si="4"/>
      </c>
      <c r="E81" s="15">
        <f t="shared" si="5"/>
      </c>
    </row>
    <row r="82" spans="1:5" ht="12.75" hidden="1">
      <c r="A82">
        <v>54</v>
      </c>
      <c r="B82">
        <f t="shared" si="6"/>
      </c>
      <c r="C82" s="3">
        <f t="shared" si="7"/>
      </c>
      <c r="D82" s="17">
        <f t="shared" si="4"/>
      </c>
      <c r="E82" s="15">
        <f t="shared" si="5"/>
      </c>
    </row>
    <row r="83" spans="1:5" ht="12.75" hidden="1">
      <c r="A83">
        <v>55</v>
      </c>
      <c r="B83">
        <f t="shared" si="6"/>
      </c>
      <c r="C83" s="3">
        <f t="shared" si="7"/>
      </c>
      <c r="D83" s="17">
        <f t="shared" si="4"/>
      </c>
      <c r="E83" s="15">
        <f t="shared" si="5"/>
      </c>
    </row>
    <row r="84" spans="1:5" ht="12.75" hidden="1">
      <c r="A84">
        <v>56</v>
      </c>
      <c r="B84">
        <f t="shared" si="6"/>
      </c>
      <c r="C84" s="3">
        <f t="shared" si="7"/>
      </c>
      <c r="D84" s="17">
        <f t="shared" si="4"/>
      </c>
      <c r="E84" s="15">
        <f t="shared" si="5"/>
      </c>
    </row>
    <row r="85" spans="1:5" ht="12.75" hidden="1">
      <c r="A85">
        <v>57</v>
      </c>
      <c r="B85">
        <f t="shared" si="6"/>
      </c>
      <c r="C85" s="3">
        <f t="shared" si="7"/>
      </c>
      <c r="D85" s="17">
        <f t="shared" si="4"/>
      </c>
      <c r="E85" s="15">
        <f t="shared" si="5"/>
      </c>
    </row>
    <row r="86" spans="1:5" ht="12.75" hidden="1">
      <c r="A86">
        <v>58</v>
      </c>
      <c r="B86">
        <f t="shared" si="6"/>
      </c>
      <c r="C86" s="3">
        <f t="shared" si="7"/>
      </c>
      <c r="D86" s="17">
        <f t="shared" si="4"/>
      </c>
      <c r="E86" s="15">
        <f t="shared" si="5"/>
      </c>
    </row>
    <row r="87" spans="1:5" ht="12.75" hidden="1">
      <c r="A87">
        <v>59</v>
      </c>
      <c r="B87">
        <f t="shared" si="6"/>
      </c>
      <c r="C87" s="3">
        <f t="shared" si="7"/>
      </c>
      <c r="D87" s="17">
        <f t="shared" si="4"/>
      </c>
      <c r="E87" s="15">
        <f t="shared" si="5"/>
      </c>
    </row>
    <row r="88" spans="1:5" ht="12.75" hidden="1">
      <c r="A88">
        <v>60</v>
      </c>
      <c r="B88">
        <f t="shared" si="6"/>
      </c>
      <c r="C88" s="3">
        <f t="shared" si="7"/>
      </c>
      <c r="D88" s="17">
        <f t="shared" si="4"/>
      </c>
      <c r="E88" s="15">
        <f t="shared" si="5"/>
      </c>
    </row>
    <row r="89" spans="1:5" ht="12.75" hidden="1">
      <c r="A89">
        <v>61</v>
      </c>
      <c r="B89">
        <f t="shared" si="6"/>
      </c>
      <c r="C89" s="3">
        <f t="shared" si="7"/>
      </c>
      <c r="D89" s="17">
        <f t="shared" si="4"/>
      </c>
      <c r="E89" s="15">
        <f t="shared" si="5"/>
      </c>
    </row>
    <row r="90" spans="1:5" ht="12.75" hidden="1">
      <c r="A90">
        <v>62</v>
      </c>
      <c r="B90">
        <f t="shared" si="6"/>
      </c>
      <c r="C90" s="3">
        <f t="shared" si="7"/>
      </c>
      <c r="D90" s="17">
        <f t="shared" si="4"/>
      </c>
      <c r="E90" s="15">
        <f t="shared" si="5"/>
      </c>
    </row>
    <row r="91" spans="1:5" ht="12.75" hidden="1">
      <c r="A91">
        <v>63</v>
      </c>
      <c r="B91">
        <f t="shared" si="6"/>
      </c>
      <c r="C91" s="3">
        <f t="shared" si="7"/>
      </c>
      <c r="D91" s="17">
        <f t="shared" si="4"/>
      </c>
      <c r="E91" s="15">
        <f t="shared" si="5"/>
      </c>
    </row>
    <row r="92" spans="1:5" ht="12.75" hidden="1">
      <c r="A92">
        <v>64</v>
      </c>
      <c r="B92">
        <f t="shared" si="6"/>
      </c>
      <c r="C92" s="3">
        <f t="shared" si="7"/>
      </c>
      <c r="D92" s="17">
        <f t="shared" si="4"/>
      </c>
      <c r="E92" s="15">
        <f t="shared" si="5"/>
      </c>
    </row>
    <row r="93" spans="1:5" ht="12.75" hidden="1">
      <c r="A93">
        <v>65</v>
      </c>
      <c r="B93">
        <f t="shared" si="6"/>
      </c>
      <c r="C93" s="3">
        <f t="shared" si="7"/>
      </c>
      <c r="D93" s="17">
        <f aca="true" t="shared" si="8" ref="D93:D128">IF(B93="","",(1+r)^A93)</f>
      </c>
      <c r="E93" s="15">
        <f aca="true" t="shared" si="9" ref="E93:E124">IF(B93="","",C93/D93)</f>
      </c>
    </row>
    <row r="94" spans="1:5" ht="12.75" hidden="1">
      <c r="A94">
        <v>66</v>
      </c>
      <c r="B94">
        <f aca="true" t="shared" si="10" ref="B94:B128">IF(wiek="","",IF(n&gt;A93,B93+1,""))</f>
      </c>
      <c r="C94" s="3">
        <f aca="true" t="shared" si="11" ref="C94:C125">IF(B94="","",IF(płeć="M",VLOOKUP(B94,Mężczyźni,4),VLOOKUP(B94,Kobiety,4)))</f>
      </c>
      <c r="D94" s="17">
        <f t="shared" si="8"/>
      </c>
      <c r="E94" s="15">
        <f t="shared" si="9"/>
      </c>
    </row>
    <row r="95" spans="1:5" ht="12.75" hidden="1">
      <c r="A95">
        <v>67</v>
      </c>
      <c r="B95">
        <f t="shared" si="10"/>
      </c>
      <c r="C95" s="3">
        <f t="shared" si="11"/>
      </c>
      <c r="D95" s="17">
        <f t="shared" si="8"/>
      </c>
      <c r="E95" s="15">
        <f t="shared" si="9"/>
      </c>
    </row>
    <row r="96" spans="1:5" ht="12.75" hidden="1">
      <c r="A96">
        <v>68</v>
      </c>
      <c r="B96">
        <f t="shared" si="10"/>
      </c>
      <c r="C96" s="3">
        <f t="shared" si="11"/>
      </c>
      <c r="D96" s="17">
        <f t="shared" si="8"/>
      </c>
      <c r="E96" s="15">
        <f t="shared" si="9"/>
      </c>
    </row>
    <row r="97" spans="1:5" ht="12.75" hidden="1">
      <c r="A97">
        <v>69</v>
      </c>
      <c r="B97">
        <f t="shared" si="10"/>
      </c>
      <c r="C97" s="3">
        <f t="shared" si="11"/>
      </c>
      <c r="D97" s="17">
        <f t="shared" si="8"/>
      </c>
      <c r="E97" s="15">
        <f t="shared" si="9"/>
      </c>
    </row>
    <row r="98" spans="1:5" ht="12.75" hidden="1">
      <c r="A98">
        <v>70</v>
      </c>
      <c r="B98">
        <f t="shared" si="10"/>
      </c>
      <c r="C98" s="3">
        <f t="shared" si="11"/>
      </c>
      <c r="D98" s="17">
        <f t="shared" si="8"/>
      </c>
      <c r="E98" s="15">
        <f t="shared" si="9"/>
      </c>
    </row>
    <row r="99" spans="1:5" ht="12.75" hidden="1">
      <c r="A99">
        <v>71</v>
      </c>
      <c r="B99">
        <f t="shared" si="10"/>
      </c>
      <c r="C99" s="3">
        <f t="shared" si="11"/>
      </c>
      <c r="D99" s="17">
        <f t="shared" si="8"/>
      </c>
      <c r="E99" s="15">
        <f t="shared" si="9"/>
      </c>
    </row>
    <row r="100" spans="1:5" ht="12.75" hidden="1">
      <c r="A100">
        <v>72</v>
      </c>
      <c r="B100">
        <f t="shared" si="10"/>
      </c>
      <c r="C100" s="3">
        <f t="shared" si="11"/>
      </c>
      <c r="D100" s="17">
        <f t="shared" si="8"/>
      </c>
      <c r="E100" s="15">
        <f t="shared" si="9"/>
      </c>
    </row>
    <row r="101" spans="1:5" ht="12.75" hidden="1">
      <c r="A101">
        <v>73</v>
      </c>
      <c r="B101">
        <f t="shared" si="10"/>
      </c>
      <c r="C101" s="3">
        <f t="shared" si="11"/>
      </c>
      <c r="D101" s="17">
        <f t="shared" si="8"/>
      </c>
      <c r="E101" s="15">
        <f t="shared" si="9"/>
      </c>
    </row>
    <row r="102" spans="1:5" ht="12.75" hidden="1">
      <c r="A102">
        <v>74</v>
      </c>
      <c r="B102">
        <f t="shared" si="10"/>
      </c>
      <c r="C102" s="3">
        <f t="shared" si="11"/>
      </c>
      <c r="D102" s="17">
        <f t="shared" si="8"/>
      </c>
      <c r="E102" s="15">
        <f t="shared" si="9"/>
      </c>
    </row>
    <row r="103" spans="1:5" ht="12.75" hidden="1">
      <c r="A103">
        <v>75</v>
      </c>
      <c r="B103">
        <f t="shared" si="10"/>
      </c>
      <c r="C103" s="3">
        <f t="shared" si="11"/>
      </c>
      <c r="D103" s="17">
        <f t="shared" si="8"/>
      </c>
      <c r="E103" s="15">
        <f t="shared" si="9"/>
      </c>
    </row>
    <row r="104" spans="1:5" ht="12.75" hidden="1">
      <c r="A104">
        <v>76</v>
      </c>
      <c r="B104">
        <f t="shared" si="10"/>
      </c>
      <c r="C104" s="3">
        <f t="shared" si="11"/>
      </c>
      <c r="D104" s="17">
        <f t="shared" si="8"/>
      </c>
      <c r="E104" s="15">
        <f t="shared" si="9"/>
      </c>
    </row>
    <row r="105" spans="1:5" ht="12.75" hidden="1">
      <c r="A105">
        <v>77</v>
      </c>
      <c r="B105">
        <f t="shared" si="10"/>
      </c>
      <c r="C105" s="3">
        <f t="shared" si="11"/>
      </c>
      <c r="D105" s="17">
        <f t="shared" si="8"/>
      </c>
      <c r="E105" s="15">
        <f t="shared" si="9"/>
      </c>
    </row>
    <row r="106" spans="1:5" ht="12.75" hidden="1">
      <c r="A106">
        <v>78</v>
      </c>
      <c r="B106">
        <f t="shared" si="10"/>
      </c>
      <c r="C106" s="3">
        <f t="shared" si="11"/>
      </c>
      <c r="D106" s="17">
        <f t="shared" si="8"/>
      </c>
      <c r="E106" s="15">
        <f t="shared" si="9"/>
      </c>
    </row>
    <row r="107" spans="1:5" ht="12.75" hidden="1">
      <c r="A107">
        <v>79</v>
      </c>
      <c r="B107">
        <f t="shared" si="10"/>
      </c>
      <c r="C107" s="3">
        <f t="shared" si="11"/>
      </c>
      <c r="D107" s="17">
        <f t="shared" si="8"/>
      </c>
      <c r="E107" s="15">
        <f t="shared" si="9"/>
      </c>
    </row>
    <row r="108" spans="1:5" ht="12.75" hidden="1">
      <c r="A108">
        <v>80</v>
      </c>
      <c r="B108">
        <f t="shared" si="10"/>
      </c>
      <c r="C108" s="3">
        <f t="shared" si="11"/>
      </c>
      <c r="D108" s="17">
        <f t="shared" si="8"/>
      </c>
      <c r="E108" s="15">
        <f t="shared" si="9"/>
      </c>
    </row>
    <row r="109" spans="1:5" ht="12.75" hidden="1">
      <c r="A109">
        <v>81</v>
      </c>
      <c r="B109">
        <f t="shared" si="10"/>
      </c>
      <c r="C109" s="3">
        <f t="shared" si="11"/>
      </c>
      <c r="D109" s="17">
        <f t="shared" si="8"/>
      </c>
      <c r="E109" s="15">
        <f t="shared" si="9"/>
      </c>
    </row>
    <row r="110" spans="1:5" ht="12.75" hidden="1">
      <c r="A110">
        <v>82</v>
      </c>
      <c r="B110">
        <f t="shared" si="10"/>
      </c>
      <c r="C110" s="3">
        <f t="shared" si="11"/>
      </c>
      <c r="D110" s="17">
        <f t="shared" si="8"/>
      </c>
      <c r="E110" s="15">
        <f t="shared" si="9"/>
      </c>
    </row>
    <row r="111" spans="1:5" ht="12.75" hidden="1">
      <c r="A111">
        <v>83</v>
      </c>
      <c r="B111">
        <f t="shared" si="10"/>
      </c>
      <c r="C111" s="3">
        <f t="shared" si="11"/>
      </c>
      <c r="D111" s="17">
        <f t="shared" si="8"/>
      </c>
      <c r="E111" s="15">
        <f t="shared" si="9"/>
      </c>
    </row>
    <row r="112" spans="1:5" ht="12.75" hidden="1">
      <c r="A112">
        <v>84</v>
      </c>
      <c r="B112">
        <f t="shared" si="10"/>
      </c>
      <c r="C112" s="3">
        <f t="shared" si="11"/>
      </c>
      <c r="D112" s="17">
        <f t="shared" si="8"/>
      </c>
      <c r="E112" s="15">
        <f t="shared" si="9"/>
      </c>
    </row>
    <row r="113" spans="1:5" ht="12.75" hidden="1">
      <c r="A113">
        <v>85</v>
      </c>
      <c r="B113">
        <f t="shared" si="10"/>
      </c>
      <c r="C113" s="3">
        <f t="shared" si="11"/>
      </c>
      <c r="D113" s="17">
        <f t="shared" si="8"/>
      </c>
      <c r="E113" s="15">
        <f t="shared" si="9"/>
      </c>
    </row>
    <row r="114" spans="1:5" ht="12.75" hidden="1">
      <c r="A114">
        <v>86</v>
      </c>
      <c r="B114">
        <f t="shared" si="10"/>
      </c>
      <c r="C114" s="3">
        <f t="shared" si="11"/>
      </c>
      <c r="D114" s="17">
        <f t="shared" si="8"/>
      </c>
      <c r="E114" s="15">
        <f t="shared" si="9"/>
      </c>
    </row>
    <row r="115" spans="1:5" ht="12.75" hidden="1">
      <c r="A115">
        <v>87</v>
      </c>
      <c r="B115">
        <f t="shared" si="10"/>
      </c>
      <c r="C115" s="3">
        <f t="shared" si="11"/>
      </c>
      <c r="D115" s="17">
        <f t="shared" si="8"/>
      </c>
      <c r="E115" s="15">
        <f t="shared" si="9"/>
      </c>
    </row>
    <row r="116" spans="1:5" ht="12.75" hidden="1">
      <c r="A116">
        <v>88</v>
      </c>
      <c r="B116">
        <f t="shared" si="10"/>
      </c>
      <c r="C116" s="3">
        <f t="shared" si="11"/>
      </c>
      <c r="D116" s="17">
        <f t="shared" si="8"/>
      </c>
      <c r="E116" s="15">
        <f t="shared" si="9"/>
      </c>
    </row>
    <row r="117" spans="1:5" ht="12.75" hidden="1">
      <c r="A117">
        <v>89</v>
      </c>
      <c r="B117">
        <f t="shared" si="10"/>
      </c>
      <c r="C117" s="3">
        <f t="shared" si="11"/>
      </c>
      <c r="D117" s="17">
        <f t="shared" si="8"/>
      </c>
      <c r="E117" s="15">
        <f t="shared" si="9"/>
      </c>
    </row>
    <row r="118" spans="1:5" ht="12.75" hidden="1">
      <c r="A118">
        <v>90</v>
      </c>
      <c r="B118">
        <f t="shared" si="10"/>
      </c>
      <c r="C118" s="3">
        <f t="shared" si="11"/>
      </c>
      <c r="D118" s="17">
        <f t="shared" si="8"/>
      </c>
      <c r="E118" s="15">
        <f t="shared" si="9"/>
      </c>
    </row>
    <row r="119" spans="1:5" ht="12.75" hidden="1">
      <c r="A119">
        <v>91</v>
      </c>
      <c r="B119">
        <f t="shared" si="10"/>
      </c>
      <c r="C119" s="3">
        <f t="shared" si="11"/>
      </c>
      <c r="D119" s="17">
        <f t="shared" si="8"/>
      </c>
      <c r="E119" s="15">
        <f t="shared" si="9"/>
      </c>
    </row>
    <row r="120" spans="1:5" ht="12.75" hidden="1">
      <c r="A120">
        <v>92</v>
      </c>
      <c r="B120">
        <f t="shared" si="10"/>
      </c>
      <c r="C120" s="3">
        <f t="shared" si="11"/>
      </c>
      <c r="D120" s="17">
        <f t="shared" si="8"/>
      </c>
      <c r="E120" s="15">
        <f t="shared" si="9"/>
      </c>
    </row>
    <row r="121" spans="1:5" ht="12.75" hidden="1">
      <c r="A121">
        <v>93</v>
      </c>
      <c r="B121">
        <f t="shared" si="10"/>
      </c>
      <c r="C121" s="3">
        <f t="shared" si="11"/>
      </c>
      <c r="D121" s="17">
        <f t="shared" si="8"/>
      </c>
      <c r="E121" s="15">
        <f t="shared" si="9"/>
      </c>
    </row>
    <row r="122" spans="1:5" ht="12.75" hidden="1">
      <c r="A122">
        <v>94</v>
      </c>
      <c r="B122">
        <f t="shared" si="10"/>
      </c>
      <c r="C122" s="3">
        <f t="shared" si="11"/>
      </c>
      <c r="D122" s="17">
        <f t="shared" si="8"/>
      </c>
      <c r="E122" s="15">
        <f t="shared" si="9"/>
      </c>
    </row>
    <row r="123" spans="1:5" ht="12.75" hidden="1">
      <c r="A123">
        <v>95</v>
      </c>
      <c r="B123">
        <f t="shared" si="10"/>
      </c>
      <c r="C123" s="3">
        <f t="shared" si="11"/>
      </c>
      <c r="D123" s="17">
        <f t="shared" si="8"/>
      </c>
      <c r="E123" s="15">
        <f t="shared" si="9"/>
      </c>
    </row>
    <row r="124" spans="1:5" ht="12.75" hidden="1">
      <c r="A124">
        <v>96</v>
      </c>
      <c r="B124">
        <f t="shared" si="10"/>
      </c>
      <c r="C124" s="3">
        <f t="shared" si="11"/>
      </c>
      <c r="D124" s="17">
        <f t="shared" si="8"/>
      </c>
      <c r="E124" s="15">
        <f t="shared" si="9"/>
      </c>
    </row>
    <row r="125" spans="1:5" ht="12.75" hidden="1">
      <c r="A125">
        <v>97</v>
      </c>
      <c r="B125">
        <f t="shared" si="10"/>
      </c>
      <c r="C125" s="3">
        <f t="shared" si="11"/>
      </c>
      <c r="D125" s="17">
        <f t="shared" si="8"/>
      </c>
      <c r="E125" s="15">
        <f>IF(B125="","",C125/D125)</f>
      </c>
    </row>
    <row r="126" spans="1:5" ht="12.75" hidden="1">
      <c r="A126">
        <v>98</v>
      </c>
      <c r="B126">
        <f t="shared" si="10"/>
      </c>
      <c r="C126" s="3">
        <f>IF(B126="","",IF(płeć="M",VLOOKUP(B126,Mężczyźni,4),VLOOKUP(B126,Kobiety,4)))</f>
      </c>
      <c r="D126" s="17">
        <f t="shared" si="8"/>
      </c>
      <c r="E126" s="15">
        <f>IF(B126="","",C126/D126)</f>
      </c>
    </row>
    <row r="127" spans="1:5" ht="12.75" hidden="1">
      <c r="A127">
        <v>99</v>
      </c>
      <c r="B127">
        <f t="shared" si="10"/>
      </c>
      <c r="C127" s="3">
        <f>IF(B127="","",IF(płeć="M",VLOOKUP(B127,Mężczyźni,4),VLOOKUP(B127,Kobiety,4)))</f>
      </c>
      <c r="D127" s="17">
        <f t="shared" si="8"/>
      </c>
      <c r="E127" s="15">
        <f>IF(B127="","",C127/D127)</f>
      </c>
    </row>
    <row r="128" spans="1:5" ht="12.75" hidden="1">
      <c r="A128">
        <v>100</v>
      </c>
      <c r="B128">
        <f t="shared" si="10"/>
      </c>
      <c r="C128" s="3">
        <f>IF(B128="","",IF(płeć="M",VLOOKUP(B128,Mężczyźni,4),VLOOKUP(B128,Kobiety,4)))</f>
      </c>
      <c r="D128" s="17">
        <f t="shared" si="8"/>
      </c>
      <c r="E128" s="15">
        <f>IF(B128="","",C128/D128)</f>
      </c>
    </row>
  </sheetData>
  <sheetProtection password="C6FB" sheet="1" objects="1" scenarios="1" selectLockedCells="1"/>
  <conditionalFormatting sqref="E8">
    <cfRule type="cellIs" priority="1" dxfId="8" operator="greaterThan" stopIfTrue="1">
      <formula>100</formula>
    </cfRule>
  </conditionalFormatting>
  <conditionalFormatting sqref="E10">
    <cfRule type="expression" priority="2" dxfId="8" stopIfTrue="1">
      <formula>$E$8+$E$10&gt;101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3"/>
  <headerFooter alignWithMargins="0">
    <oddFooter xml:space="preserve">&amp;C&amp;"Arial CE,Kursywa\Ubezpieczenia </oddFooter>
  </headerFooter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8"/>
  <sheetViews>
    <sheetView showGridLines="0" showRowColHeaders="0" zoomScalePageLayoutView="0" workbookViewId="0" topLeftCell="A1">
      <selection activeCell="E8" sqref="E8"/>
    </sheetView>
  </sheetViews>
  <sheetFormatPr defaultColWidth="9.00390625" defaultRowHeight="12.75"/>
  <cols>
    <col min="1" max="1" width="3.375" style="0" customWidth="1"/>
    <col min="2" max="2" width="4.625" style="0" customWidth="1"/>
    <col min="3" max="3" width="31.375" style="0" customWidth="1"/>
    <col min="4" max="4" width="2.125" style="0" customWidth="1"/>
    <col min="5" max="5" width="17.50390625" style="16" customWidth="1"/>
  </cols>
  <sheetData>
    <row r="1" ht="8.25" customHeight="1"/>
    <row r="2" spans="2:8" ht="11.25" customHeight="1">
      <c r="B2" s="73"/>
      <c r="C2" s="74"/>
      <c r="D2" s="74"/>
      <c r="E2" s="75"/>
      <c r="F2" s="74"/>
      <c r="G2" s="74"/>
      <c r="H2" s="76"/>
    </row>
    <row r="3" spans="2:8" ht="15">
      <c r="B3" s="77"/>
      <c r="C3" s="95" t="s">
        <v>34</v>
      </c>
      <c r="D3" s="78"/>
      <c r="E3" s="79"/>
      <c r="F3" s="78"/>
      <c r="G3" s="89"/>
      <c r="H3" s="80"/>
    </row>
    <row r="4" spans="2:8" ht="14.25">
      <c r="B4" s="77"/>
      <c r="C4" s="101" t="s">
        <v>36</v>
      </c>
      <c r="D4" s="78"/>
      <c r="E4" s="79"/>
      <c r="F4" s="78"/>
      <c r="G4" s="89"/>
      <c r="H4" s="80"/>
    </row>
    <row r="5" spans="2:8" ht="9.75" customHeight="1">
      <c r="B5" s="81"/>
      <c r="C5" s="82"/>
      <c r="D5" s="83"/>
      <c r="E5" s="84"/>
      <c r="F5" s="83"/>
      <c r="G5" s="90"/>
      <c r="H5" s="85"/>
    </row>
    <row r="7" ht="14.25" thickBot="1"/>
    <row r="8" spans="3:6" s="12" customFormat="1" ht="18" customHeight="1" thickBot="1" thickTop="1">
      <c r="C8" s="11" t="s">
        <v>7</v>
      </c>
      <c r="D8" s="11"/>
      <c r="E8" s="102"/>
      <c r="F8" s="27">
        <f>IF(wiek&gt;100,"Zakładamy, że wiek ubezpieczonego jest nie większy niż100 lat!","")</f>
      </c>
    </row>
    <row r="9" spans="3:8" ht="18" customHeight="1" thickBot="1" thickTop="1">
      <c r="C9" s="11" t="s">
        <v>12</v>
      </c>
      <c r="E9" s="102"/>
      <c r="F9" s="51" t="s">
        <v>29</v>
      </c>
      <c r="H9" s="93">
        <f>IF(płeć="k","",IF(płeć="m","",IF(płeć="","","Wpisz K lub M !!!")))</f>
      </c>
    </row>
    <row r="10" spans="3:6" s="12" customFormat="1" ht="18" customHeight="1" thickBot="1" thickTop="1">
      <c r="C10" s="11" t="s">
        <v>26</v>
      </c>
      <c r="D10" s="11"/>
      <c r="E10" s="102"/>
      <c r="F10" s="27">
        <f>IF(wiek+n&gt;101,"Zakładamy, że  x+n  jest nie większe od 101 lat ","")</f>
      </c>
    </row>
    <row r="11" spans="3:5" s="12" customFormat="1" ht="18" customHeight="1" thickBot="1" thickTop="1">
      <c r="C11" s="28" t="s">
        <v>22</v>
      </c>
      <c r="D11" s="11"/>
      <c r="E11" s="103"/>
    </row>
    <row r="12" spans="3:5" s="12" customFormat="1" ht="18" customHeight="1" thickBot="1" thickTop="1">
      <c r="C12" s="11" t="s">
        <v>11</v>
      </c>
      <c r="D12" s="11"/>
      <c r="E12" s="104"/>
    </row>
    <row r="13" ht="14.25" thickTop="1"/>
    <row r="14" ht="14.25" thickBot="1"/>
    <row r="15" spans="3:5" ht="23.25" customHeight="1" thickBot="1" thickTop="1">
      <c r="C15" s="30" t="s">
        <v>27</v>
      </c>
      <c r="D15" s="13"/>
      <c r="E15" s="29">
        <f>IF(wiek+n&gt;101,"",(E11*C26)/(C27/(1+r)^n))</f>
        <v>0</v>
      </c>
    </row>
    <row r="16" ht="14.25" thickTop="1"/>
    <row r="17" ht="13.5" hidden="1"/>
    <row r="18" ht="13.5" hidden="1"/>
    <row r="19" ht="13.5" hidden="1"/>
    <row r="20" ht="13.5" hidden="1"/>
    <row r="21" ht="13.5" hidden="1"/>
    <row r="22" ht="13.5" hidden="1"/>
    <row r="23" ht="13.5">
      <c r="B23" s="19" t="s">
        <v>18</v>
      </c>
    </row>
    <row r="24" ht="13.5">
      <c r="B24" s="20" t="s">
        <v>28</v>
      </c>
    </row>
    <row r="25" ht="13.5">
      <c r="B25" s="20"/>
    </row>
    <row r="26" spans="2:3" ht="15" hidden="1">
      <c r="B26" s="4" t="s">
        <v>13</v>
      </c>
      <c r="C26" s="3">
        <f>IF(płeć="M",VLOOKUP(wiek,Mężczyźni,2),VLOOKUP(wiek,Kobiety,2))</f>
        <v>100000</v>
      </c>
    </row>
    <row r="27" spans="2:3" ht="15" hidden="1">
      <c r="B27" s="4" t="s">
        <v>15</v>
      </c>
      <c r="C27" s="3">
        <f>IF(płeć="M",VLOOKUP(wiek+n,Mężczyźni,2),VLOOKUP(wiek+n,Kobiety,2))</f>
        <v>100000</v>
      </c>
    </row>
    <row r="28" spans="2:7" ht="15" hidden="1">
      <c r="B28" s="4" t="s">
        <v>0</v>
      </c>
      <c r="C28" s="3" t="s">
        <v>14</v>
      </c>
      <c r="D28" s="3" t="s">
        <v>16</v>
      </c>
      <c r="E28" s="15" t="s">
        <v>17</v>
      </c>
      <c r="F28" s="3"/>
      <c r="G28" s="3"/>
    </row>
    <row r="29" spans="1:5" ht="12.75" hidden="1">
      <c r="A29">
        <v>1</v>
      </c>
      <c r="B29">
        <f>IF(wiek="","",wiek)</f>
      </c>
      <c r="C29" s="3">
        <f>IF(płeć="M",VLOOKUP(wiek,Mężczyźni,4),VLOOKUP(wiek,Kobiety,4))</f>
        <v>426</v>
      </c>
      <c r="D29" s="18">
        <f aca="true" t="shared" si="0" ref="D29:D60">IF(B29="","",(1+r)^A29)</f>
      </c>
      <c r="E29" s="15">
        <f aca="true" t="shared" si="1" ref="E29:E60">IF(B29="","",C29/D29)</f>
      </c>
    </row>
    <row r="30" spans="1:5" ht="12.75" hidden="1">
      <c r="A30">
        <v>2</v>
      </c>
      <c r="B30">
        <f aca="true" t="shared" si="2" ref="B30:B61">IF(wiek="","",IF(n&gt;A29,B29+1,""))</f>
      </c>
      <c r="C30" s="3">
        <f aca="true" t="shared" si="3" ref="C30:C61">IF(B30="","",IF(płeć="M",VLOOKUP(B30,Mężczyźni,4),VLOOKUP(B30,Kobiety,4)))</f>
      </c>
      <c r="D30" s="17">
        <f t="shared" si="0"/>
      </c>
      <c r="E30" s="15">
        <f t="shared" si="1"/>
      </c>
    </row>
    <row r="31" spans="1:5" ht="12.75" hidden="1">
      <c r="A31">
        <v>3</v>
      </c>
      <c r="B31">
        <f t="shared" si="2"/>
      </c>
      <c r="C31" s="3">
        <f t="shared" si="3"/>
      </c>
      <c r="D31" s="17">
        <f t="shared" si="0"/>
      </c>
      <c r="E31" s="15">
        <f t="shared" si="1"/>
      </c>
    </row>
    <row r="32" spans="1:5" ht="12.75" hidden="1">
      <c r="A32">
        <v>4</v>
      </c>
      <c r="B32">
        <f t="shared" si="2"/>
      </c>
      <c r="C32" s="3">
        <f t="shared" si="3"/>
      </c>
      <c r="D32" s="17">
        <f t="shared" si="0"/>
      </c>
      <c r="E32" s="15">
        <f t="shared" si="1"/>
      </c>
    </row>
    <row r="33" spans="1:5" ht="12.75" hidden="1">
      <c r="A33">
        <v>5</v>
      </c>
      <c r="B33">
        <f t="shared" si="2"/>
      </c>
      <c r="C33" s="3">
        <f t="shared" si="3"/>
      </c>
      <c r="D33" s="17">
        <f t="shared" si="0"/>
      </c>
      <c r="E33" s="15">
        <f t="shared" si="1"/>
      </c>
    </row>
    <row r="34" spans="1:5" ht="12.75" hidden="1">
      <c r="A34">
        <v>6</v>
      </c>
      <c r="B34">
        <f t="shared" si="2"/>
      </c>
      <c r="C34" s="3">
        <f t="shared" si="3"/>
      </c>
      <c r="D34" s="17">
        <f t="shared" si="0"/>
      </c>
      <c r="E34" s="15">
        <f t="shared" si="1"/>
      </c>
    </row>
    <row r="35" spans="1:5" ht="12.75" hidden="1">
      <c r="A35">
        <v>7</v>
      </c>
      <c r="B35">
        <f t="shared" si="2"/>
      </c>
      <c r="C35" s="3">
        <f t="shared" si="3"/>
      </c>
      <c r="D35" s="17">
        <f t="shared" si="0"/>
      </c>
      <c r="E35" s="15">
        <f t="shared" si="1"/>
      </c>
    </row>
    <row r="36" spans="1:5" ht="12.75" hidden="1">
      <c r="A36">
        <v>8</v>
      </c>
      <c r="B36">
        <f t="shared" si="2"/>
      </c>
      <c r="C36" s="3">
        <f t="shared" si="3"/>
      </c>
      <c r="D36" s="17">
        <f t="shared" si="0"/>
      </c>
      <c r="E36" s="15">
        <f t="shared" si="1"/>
      </c>
    </row>
    <row r="37" spans="1:5" ht="12.75" hidden="1">
      <c r="A37">
        <v>9</v>
      </c>
      <c r="B37">
        <f t="shared" si="2"/>
      </c>
      <c r="C37" s="3">
        <f t="shared" si="3"/>
      </c>
      <c r="D37" s="17">
        <f t="shared" si="0"/>
      </c>
      <c r="E37" s="15">
        <f t="shared" si="1"/>
      </c>
    </row>
    <row r="38" spans="1:5" ht="12.75" hidden="1">
      <c r="A38">
        <v>10</v>
      </c>
      <c r="B38">
        <f t="shared" si="2"/>
      </c>
      <c r="C38" s="3">
        <f t="shared" si="3"/>
      </c>
      <c r="D38" s="17">
        <f t="shared" si="0"/>
      </c>
      <c r="E38" s="15">
        <f t="shared" si="1"/>
      </c>
    </row>
    <row r="39" spans="1:5" ht="12.75" hidden="1">
      <c r="A39">
        <v>11</v>
      </c>
      <c r="B39">
        <f t="shared" si="2"/>
      </c>
      <c r="C39" s="3">
        <f t="shared" si="3"/>
      </c>
      <c r="D39" s="17">
        <f t="shared" si="0"/>
      </c>
      <c r="E39" s="15">
        <f t="shared" si="1"/>
      </c>
    </row>
    <row r="40" spans="1:5" ht="12.75" hidden="1">
      <c r="A40">
        <v>12</v>
      </c>
      <c r="B40">
        <f t="shared" si="2"/>
      </c>
      <c r="C40" s="3">
        <f t="shared" si="3"/>
      </c>
      <c r="D40" s="17">
        <f t="shared" si="0"/>
      </c>
      <c r="E40" s="15">
        <f t="shared" si="1"/>
      </c>
    </row>
    <row r="41" spans="1:5" ht="12.75" hidden="1">
      <c r="A41">
        <v>13</v>
      </c>
      <c r="B41">
        <f t="shared" si="2"/>
      </c>
      <c r="C41" s="3">
        <f t="shared" si="3"/>
      </c>
      <c r="D41" s="17">
        <f t="shared" si="0"/>
      </c>
      <c r="E41" s="15">
        <f t="shared" si="1"/>
      </c>
    </row>
    <row r="42" spans="1:5" ht="12.75" hidden="1">
      <c r="A42">
        <v>14</v>
      </c>
      <c r="B42">
        <f t="shared" si="2"/>
      </c>
      <c r="C42" s="3">
        <f t="shared" si="3"/>
      </c>
      <c r="D42" s="17">
        <f t="shared" si="0"/>
      </c>
      <c r="E42" s="15">
        <f t="shared" si="1"/>
      </c>
    </row>
    <row r="43" spans="1:5" ht="12.75" hidden="1">
      <c r="A43">
        <v>15</v>
      </c>
      <c r="B43">
        <f t="shared" si="2"/>
      </c>
      <c r="C43" s="3">
        <f t="shared" si="3"/>
      </c>
      <c r="D43" s="17">
        <f t="shared" si="0"/>
      </c>
      <c r="E43" s="15">
        <f t="shared" si="1"/>
      </c>
    </row>
    <row r="44" spans="1:5" ht="12.75" hidden="1">
      <c r="A44">
        <v>16</v>
      </c>
      <c r="B44">
        <f t="shared" si="2"/>
      </c>
      <c r="C44" s="3">
        <f t="shared" si="3"/>
      </c>
      <c r="D44" s="17">
        <f t="shared" si="0"/>
      </c>
      <c r="E44" s="15">
        <f t="shared" si="1"/>
      </c>
    </row>
    <row r="45" spans="1:5" ht="12.75" hidden="1">
      <c r="A45">
        <v>17</v>
      </c>
      <c r="B45">
        <f t="shared" si="2"/>
      </c>
      <c r="C45" s="3">
        <f t="shared" si="3"/>
      </c>
      <c r="D45" s="17">
        <f t="shared" si="0"/>
      </c>
      <c r="E45" s="15">
        <f t="shared" si="1"/>
      </c>
    </row>
    <row r="46" spans="1:5" ht="12.75" hidden="1">
      <c r="A46">
        <v>18</v>
      </c>
      <c r="B46">
        <f t="shared" si="2"/>
      </c>
      <c r="C46" s="3">
        <f t="shared" si="3"/>
      </c>
      <c r="D46" s="17">
        <f t="shared" si="0"/>
      </c>
      <c r="E46" s="15">
        <f t="shared" si="1"/>
      </c>
    </row>
    <row r="47" spans="1:5" ht="12.75" hidden="1">
      <c r="A47">
        <v>19</v>
      </c>
      <c r="B47">
        <f t="shared" si="2"/>
      </c>
      <c r="C47" s="3">
        <f t="shared" si="3"/>
      </c>
      <c r="D47" s="17">
        <f t="shared" si="0"/>
      </c>
      <c r="E47" s="15">
        <f t="shared" si="1"/>
      </c>
    </row>
    <row r="48" spans="1:5" ht="12.75" hidden="1">
      <c r="A48">
        <v>20</v>
      </c>
      <c r="B48">
        <f t="shared" si="2"/>
      </c>
      <c r="C48" s="3">
        <f t="shared" si="3"/>
      </c>
      <c r="D48" s="17">
        <f t="shared" si="0"/>
      </c>
      <c r="E48" s="15">
        <f t="shared" si="1"/>
      </c>
    </row>
    <row r="49" spans="1:5" ht="12.75" hidden="1">
      <c r="A49">
        <v>21</v>
      </c>
      <c r="B49">
        <f t="shared" si="2"/>
      </c>
      <c r="C49" s="3">
        <f t="shared" si="3"/>
      </c>
      <c r="D49" s="17">
        <f t="shared" si="0"/>
      </c>
      <c r="E49" s="15">
        <f t="shared" si="1"/>
      </c>
    </row>
    <row r="50" spans="1:5" ht="12.75" hidden="1">
      <c r="A50">
        <v>22</v>
      </c>
      <c r="B50">
        <f t="shared" si="2"/>
      </c>
      <c r="C50" s="3">
        <f t="shared" si="3"/>
      </c>
      <c r="D50" s="17">
        <f t="shared" si="0"/>
      </c>
      <c r="E50" s="15">
        <f t="shared" si="1"/>
      </c>
    </row>
    <row r="51" spans="1:5" ht="12.75" hidden="1">
      <c r="A51">
        <v>23</v>
      </c>
      <c r="B51">
        <f t="shared" si="2"/>
      </c>
      <c r="C51" s="3">
        <f t="shared" si="3"/>
      </c>
      <c r="D51" s="17">
        <f t="shared" si="0"/>
      </c>
      <c r="E51" s="15">
        <f t="shared" si="1"/>
      </c>
    </row>
    <row r="52" spans="1:5" ht="12.75" hidden="1">
      <c r="A52">
        <v>24</v>
      </c>
      <c r="B52">
        <f t="shared" si="2"/>
      </c>
      <c r="C52" s="3">
        <f t="shared" si="3"/>
      </c>
      <c r="D52" s="17">
        <f t="shared" si="0"/>
      </c>
      <c r="E52" s="15">
        <f t="shared" si="1"/>
      </c>
    </row>
    <row r="53" spans="1:5" ht="12.75" hidden="1">
      <c r="A53">
        <v>25</v>
      </c>
      <c r="B53">
        <f t="shared" si="2"/>
      </c>
      <c r="C53" s="3">
        <f t="shared" si="3"/>
      </c>
      <c r="D53" s="17">
        <f t="shared" si="0"/>
      </c>
      <c r="E53" s="15">
        <f t="shared" si="1"/>
      </c>
    </row>
    <row r="54" spans="1:5" ht="12.75" hidden="1">
      <c r="A54">
        <v>26</v>
      </c>
      <c r="B54">
        <f t="shared" si="2"/>
      </c>
      <c r="C54" s="3">
        <f t="shared" si="3"/>
      </c>
      <c r="D54" s="17">
        <f t="shared" si="0"/>
      </c>
      <c r="E54" s="15">
        <f t="shared" si="1"/>
      </c>
    </row>
    <row r="55" spans="1:5" ht="12.75" hidden="1">
      <c r="A55">
        <v>27</v>
      </c>
      <c r="B55">
        <f t="shared" si="2"/>
      </c>
      <c r="C55" s="3">
        <f t="shared" si="3"/>
      </c>
      <c r="D55" s="17">
        <f t="shared" si="0"/>
      </c>
      <c r="E55" s="15">
        <f t="shared" si="1"/>
      </c>
    </row>
    <row r="56" spans="1:5" ht="12.75" hidden="1">
      <c r="A56">
        <v>28</v>
      </c>
      <c r="B56">
        <f t="shared" si="2"/>
      </c>
      <c r="C56" s="3">
        <f t="shared" si="3"/>
      </c>
      <c r="D56" s="17">
        <f t="shared" si="0"/>
      </c>
      <c r="E56" s="15">
        <f t="shared" si="1"/>
      </c>
    </row>
    <row r="57" spans="1:5" ht="12.75" hidden="1">
      <c r="A57">
        <v>29</v>
      </c>
      <c r="B57">
        <f t="shared" si="2"/>
      </c>
      <c r="C57" s="3">
        <f t="shared" si="3"/>
      </c>
      <c r="D57" s="17">
        <f t="shared" si="0"/>
      </c>
      <c r="E57" s="15">
        <f t="shared" si="1"/>
      </c>
    </row>
    <row r="58" spans="1:5" ht="12.75" hidden="1">
      <c r="A58">
        <v>30</v>
      </c>
      <c r="B58">
        <f t="shared" si="2"/>
      </c>
      <c r="C58" s="3">
        <f t="shared" si="3"/>
      </c>
      <c r="D58" s="17">
        <f t="shared" si="0"/>
      </c>
      <c r="E58" s="15">
        <f t="shared" si="1"/>
      </c>
    </row>
    <row r="59" spans="1:5" ht="12.75" hidden="1">
      <c r="A59">
        <v>31</v>
      </c>
      <c r="B59">
        <f t="shared" si="2"/>
      </c>
      <c r="C59" s="3">
        <f t="shared" si="3"/>
      </c>
      <c r="D59" s="17">
        <f t="shared" si="0"/>
      </c>
      <c r="E59" s="15">
        <f t="shared" si="1"/>
      </c>
    </row>
    <row r="60" spans="1:5" ht="12.75" hidden="1">
      <c r="A60">
        <v>32</v>
      </c>
      <c r="B60">
        <f t="shared" si="2"/>
      </c>
      <c r="C60" s="3">
        <f t="shared" si="3"/>
      </c>
      <c r="D60" s="17">
        <f t="shared" si="0"/>
      </c>
      <c r="E60" s="15">
        <f t="shared" si="1"/>
      </c>
    </row>
    <row r="61" spans="1:5" ht="12.75" hidden="1">
      <c r="A61">
        <v>33</v>
      </c>
      <c r="B61">
        <f t="shared" si="2"/>
      </c>
      <c r="C61" s="3">
        <f t="shared" si="3"/>
      </c>
      <c r="D61" s="17">
        <f aca="true" t="shared" si="4" ref="D61:D92">IF(B61="","",(1+r)^A61)</f>
      </c>
      <c r="E61" s="15">
        <f aca="true" t="shared" si="5" ref="E61:E92">IF(B61="","",C61/D61)</f>
      </c>
    </row>
    <row r="62" spans="1:5" ht="12.75" hidden="1">
      <c r="A62">
        <v>34</v>
      </c>
      <c r="B62">
        <f aca="true" t="shared" si="6" ref="B62:B93">IF(wiek="","",IF(n&gt;A61,B61+1,""))</f>
      </c>
      <c r="C62" s="3">
        <f aca="true" t="shared" si="7" ref="C62:C93">IF(B62="","",IF(płeć="M",VLOOKUP(B62,Mężczyźni,4),VLOOKUP(B62,Kobiety,4)))</f>
      </c>
      <c r="D62" s="17">
        <f t="shared" si="4"/>
      </c>
      <c r="E62" s="15">
        <f t="shared" si="5"/>
      </c>
    </row>
    <row r="63" spans="1:5" ht="12.75" hidden="1">
      <c r="A63">
        <v>35</v>
      </c>
      <c r="B63">
        <f t="shared" si="6"/>
      </c>
      <c r="C63" s="3">
        <f t="shared" si="7"/>
      </c>
      <c r="D63" s="17">
        <f t="shared" si="4"/>
      </c>
      <c r="E63" s="15">
        <f t="shared" si="5"/>
      </c>
    </row>
    <row r="64" spans="1:5" ht="12.75" hidden="1">
      <c r="A64">
        <v>36</v>
      </c>
      <c r="B64">
        <f t="shared" si="6"/>
      </c>
      <c r="C64" s="3">
        <f t="shared" si="7"/>
      </c>
      <c r="D64" s="17">
        <f t="shared" si="4"/>
      </c>
      <c r="E64" s="15">
        <f t="shared" si="5"/>
      </c>
    </row>
    <row r="65" spans="1:5" ht="12.75" hidden="1">
      <c r="A65">
        <v>37</v>
      </c>
      <c r="B65">
        <f t="shared" si="6"/>
      </c>
      <c r="C65" s="3">
        <f t="shared" si="7"/>
      </c>
      <c r="D65" s="17">
        <f t="shared" si="4"/>
      </c>
      <c r="E65" s="15">
        <f t="shared" si="5"/>
      </c>
    </row>
    <row r="66" spans="1:5" ht="12.75" hidden="1">
      <c r="A66">
        <v>38</v>
      </c>
      <c r="B66">
        <f t="shared" si="6"/>
      </c>
      <c r="C66" s="3">
        <f t="shared" si="7"/>
      </c>
      <c r="D66" s="17">
        <f t="shared" si="4"/>
      </c>
      <c r="E66" s="15">
        <f t="shared" si="5"/>
      </c>
    </row>
    <row r="67" spans="1:5" ht="12.75" hidden="1">
      <c r="A67">
        <v>39</v>
      </c>
      <c r="B67">
        <f t="shared" si="6"/>
      </c>
      <c r="C67" s="3">
        <f t="shared" si="7"/>
      </c>
      <c r="D67" s="17">
        <f t="shared" si="4"/>
      </c>
      <c r="E67" s="15">
        <f t="shared" si="5"/>
      </c>
    </row>
    <row r="68" spans="1:5" ht="12.75" hidden="1">
      <c r="A68">
        <v>40</v>
      </c>
      <c r="B68">
        <f t="shared" si="6"/>
      </c>
      <c r="C68" s="3">
        <f t="shared" si="7"/>
      </c>
      <c r="D68" s="17">
        <f t="shared" si="4"/>
      </c>
      <c r="E68" s="15">
        <f t="shared" si="5"/>
      </c>
    </row>
    <row r="69" spans="1:5" ht="12.75" hidden="1">
      <c r="A69">
        <v>41</v>
      </c>
      <c r="B69">
        <f t="shared" si="6"/>
      </c>
      <c r="C69" s="3">
        <f t="shared" si="7"/>
      </c>
      <c r="D69" s="17">
        <f t="shared" si="4"/>
      </c>
      <c r="E69" s="15">
        <f t="shared" si="5"/>
      </c>
    </row>
    <row r="70" spans="1:5" ht="12.75" hidden="1">
      <c r="A70">
        <v>42</v>
      </c>
      <c r="B70">
        <f t="shared" si="6"/>
      </c>
      <c r="C70" s="3">
        <f t="shared" si="7"/>
      </c>
      <c r="D70" s="17">
        <f t="shared" si="4"/>
      </c>
      <c r="E70" s="15">
        <f t="shared" si="5"/>
      </c>
    </row>
    <row r="71" spans="1:5" ht="12.75" hidden="1">
      <c r="A71">
        <v>43</v>
      </c>
      <c r="B71">
        <f t="shared" si="6"/>
      </c>
      <c r="C71" s="3">
        <f t="shared" si="7"/>
      </c>
      <c r="D71" s="17">
        <f t="shared" si="4"/>
      </c>
      <c r="E71" s="15">
        <f t="shared" si="5"/>
      </c>
    </row>
    <row r="72" spans="1:5" ht="12.75" hidden="1">
      <c r="A72">
        <v>44</v>
      </c>
      <c r="B72">
        <f t="shared" si="6"/>
      </c>
      <c r="C72" s="3">
        <f t="shared" si="7"/>
      </c>
      <c r="D72" s="17">
        <f t="shared" si="4"/>
      </c>
      <c r="E72" s="15">
        <f t="shared" si="5"/>
      </c>
    </row>
    <row r="73" spans="1:5" ht="12.75" hidden="1">
      <c r="A73">
        <v>45</v>
      </c>
      <c r="B73">
        <f t="shared" si="6"/>
      </c>
      <c r="C73" s="3">
        <f t="shared" si="7"/>
      </c>
      <c r="D73" s="17">
        <f t="shared" si="4"/>
      </c>
      <c r="E73" s="15">
        <f t="shared" si="5"/>
      </c>
    </row>
    <row r="74" spans="1:5" ht="12.75" hidden="1">
      <c r="A74">
        <v>46</v>
      </c>
      <c r="B74">
        <f t="shared" si="6"/>
      </c>
      <c r="C74" s="3">
        <f t="shared" si="7"/>
      </c>
      <c r="D74" s="17">
        <f t="shared" si="4"/>
      </c>
      <c r="E74" s="15">
        <f t="shared" si="5"/>
      </c>
    </row>
    <row r="75" spans="1:5" ht="12.75" hidden="1">
      <c r="A75">
        <v>47</v>
      </c>
      <c r="B75">
        <f t="shared" si="6"/>
      </c>
      <c r="C75" s="3">
        <f t="shared" si="7"/>
      </c>
      <c r="D75" s="17">
        <f t="shared" si="4"/>
      </c>
      <c r="E75" s="15">
        <f t="shared" si="5"/>
      </c>
    </row>
    <row r="76" spans="1:5" ht="12.75" hidden="1">
      <c r="A76">
        <v>48</v>
      </c>
      <c r="B76">
        <f t="shared" si="6"/>
      </c>
      <c r="C76" s="3">
        <f t="shared" si="7"/>
      </c>
      <c r="D76" s="17">
        <f t="shared" si="4"/>
      </c>
      <c r="E76" s="15">
        <f t="shared" si="5"/>
      </c>
    </row>
    <row r="77" spans="1:5" ht="12.75" hidden="1">
      <c r="A77">
        <v>49</v>
      </c>
      <c r="B77">
        <f t="shared" si="6"/>
      </c>
      <c r="C77" s="3">
        <f t="shared" si="7"/>
      </c>
      <c r="D77" s="17">
        <f t="shared" si="4"/>
      </c>
      <c r="E77" s="15">
        <f t="shared" si="5"/>
      </c>
    </row>
    <row r="78" spans="1:5" ht="12.75" hidden="1">
      <c r="A78">
        <v>50</v>
      </c>
      <c r="B78">
        <f t="shared" si="6"/>
      </c>
      <c r="C78" s="3">
        <f t="shared" si="7"/>
      </c>
      <c r="D78" s="17">
        <f t="shared" si="4"/>
      </c>
      <c r="E78" s="15">
        <f t="shared" si="5"/>
      </c>
    </row>
    <row r="79" spans="1:5" ht="12.75" hidden="1">
      <c r="A79">
        <v>51</v>
      </c>
      <c r="B79">
        <f t="shared" si="6"/>
      </c>
      <c r="C79" s="3">
        <f t="shared" si="7"/>
      </c>
      <c r="D79" s="17">
        <f t="shared" si="4"/>
      </c>
      <c r="E79" s="15">
        <f t="shared" si="5"/>
      </c>
    </row>
    <row r="80" spans="1:5" ht="12.75" hidden="1">
      <c r="A80">
        <v>52</v>
      </c>
      <c r="B80">
        <f t="shared" si="6"/>
      </c>
      <c r="C80" s="3">
        <f t="shared" si="7"/>
      </c>
      <c r="D80" s="17">
        <f t="shared" si="4"/>
      </c>
      <c r="E80" s="15">
        <f t="shared" si="5"/>
      </c>
    </row>
    <row r="81" spans="1:5" ht="12.75" hidden="1">
      <c r="A81">
        <v>53</v>
      </c>
      <c r="B81">
        <f t="shared" si="6"/>
      </c>
      <c r="C81" s="3">
        <f t="shared" si="7"/>
      </c>
      <c r="D81" s="17">
        <f t="shared" si="4"/>
      </c>
      <c r="E81" s="15">
        <f t="shared" si="5"/>
      </c>
    </row>
    <row r="82" spans="1:5" ht="12.75" hidden="1">
      <c r="A82">
        <v>54</v>
      </c>
      <c r="B82">
        <f t="shared" si="6"/>
      </c>
      <c r="C82" s="3">
        <f t="shared" si="7"/>
      </c>
      <c r="D82" s="17">
        <f t="shared" si="4"/>
      </c>
      <c r="E82" s="15">
        <f t="shared" si="5"/>
      </c>
    </row>
    <row r="83" spans="1:5" ht="12.75" hidden="1">
      <c r="A83">
        <v>55</v>
      </c>
      <c r="B83">
        <f t="shared" si="6"/>
      </c>
      <c r="C83" s="3">
        <f t="shared" si="7"/>
      </c>
      <c r="D83" s="17">
        <f t="shared" si="4"/>
      </c>
      <c r="E83" s="15">
        <f t="shared" si="5"/>
      </c>
    </row>
    <row r="84" spans="1:5" ht="12.75" hidden="1">
      <c r="A84">
        <v>56</v>
      </c>
      <c r="B84">
        <f t="shared" si="6"/>
      </c>
      <c r="C84" s="3">
        <f t="shared" si="7"/>
      </c>
      <c r="D84" s="17">
        <f t="shared" si="4"/>
      </c>
      <c r="E84" s="15">
        <f t="shared" si="5"/>
      </c>
    </row>
    <row r="85" spans="1:5" ht="12.75" hidden="1">
      <c r="A85">
        <v>57</v>
      </c>
      <c r="B85">
        <f t="shared" si="6"/>
      </c>
      <c r="C85" s="3">
        <f t="shared" si="7"/>
      </c>
      <c r="D85" s="17">
        <f t="shared" si="4"/>
      </c>
      <c r="E85" s="15">
        <f t="shared" si="5"/>
      </c>
    </row>
    <row r="86" spans="1:5" ht="12.75" hidden="1">
      <c r="A86">
        <v>58</v>
      </c>
      <c r="B86">
        <f t="shared" si="6"/>
      </c>
      <c r="C86" s="3">
        <f t="shared" si="7"/>
      </c>
      <c r="D86" s="17">
        <f t="shared" si="4"/>
      </c>
      <c r="E86" s="15">
        <f t="shared" si="5"/>
      </c>
    </row>
    <row r="87" spans="1:5" ht="12.75" hidden="1">
      <c r="A87">
        <v>59</v>
      </c>
      <c r="B87">
        <f t="shared" si="6"/>
      </c>
      <c r="C87" s="3">
        <f t="shared" si="7"/>
      </c>
      <c r="D87" s="17">
        <f t="shared" si="4"/>
      </c>
      <c r="E87" s="15">
        <f t="shared" si="5"/>
      </c>
    </row>
    <row r="88" spans="1:5" ht="12.75" hidden="1">
      <c r="A88">
        <v>60</v>
      </c>
      <c r="B88">
        <f t="shared" si="6"/>
      </c>
      <c r="C88" s="3">
        <f t="shared" si="7"/>
      </c>
      <c r="D88" s="17">
        <f t="shared" si="4"/>
      </c>
      <c r="E88" s="15">
        <f t="shared" si="5"/>
      </c>
    </row>
    <row r="89" spans="1:5" ht="12.75" hidden="1">
      <c r="A89">
        <v>61</v>
      </c>
      <c r="B89">
        <f t="shared" si="6"/>
      </c>
      <c r="C89" s="3">
        <f t="shared" si="7"/>
      </c>
      <c r="D89" s="17">
        <f t="shared" si="4"/>
      </c>
      <c r="E89" s="15">
        <f t="shared" si="5"/>
      </c>
    </row>
    <row r="90" spans="1:5" ht="12.75" hidden="1">
      <c r="A90">
        <v>62</v>
      </c>
      <c r="B90">
        <f t="shared" si="6"/>
      </c>
      <c r="C90" s="3">
        <f t="shared" si="7"/>
      </c>
      <c r="D90" s="17">
        <f t="shared" si="4"/>
      </c>
      <c r="E90" s="15">
        <f t="shared" si="5"/>
      </c>
    </row>
    <row r="91" spans="1:5" ht="12.75" hidden="1">
      <c r="A91">
        <v>63</v>
      </c>
      <c r="B91">
        <f t="shared" si="6"/>
      </c>
      <c r="C91" s="3">
        <f t="shared" si="7"/>
      </c>
      <c r="D91" s="17">
        <f t="shared" si="4"/>
      </c>
      <c r="E91" s="15">
        <f t="shared" si="5"/>
      </c>
    </row>
    <row r="92" spans="1:5" ht="12.75" hidden="1">
      <c r="A92">
        <v>64</v>
      </c>
      <c r="B92">
        <f t="shared" si="6"/>
      </c>
      <c r="C92" s="3">
        <f t="shared" si="7"/>
      </c>
      <c r="D92" s="17">
        <f t="shared" si="4"/>
      </c>
      <c r="E92" s="15">
        <f t="shared" si="5"/>
      </c>
    </row>
    <row r="93" spans="1:5" ht="12.75" hidden="1">
      <c r="A93">
        <v>65</v>
      </c>
      <c r="B93">
        <f t="shared" si="6"/>
      </c>
      <c r="C93" s="3">
        <f t="shared" si="7"/>
      </c>
      <c r="D93" s="17">
        <f aca="true" t="shared" si="8" ref="D93:D128">IF(B93="","",(1+r)^A93)</f>
      </c>
      <c r="E93" s="15">
        <f aca="true" t="shared" si="9" ref="E93:E124">IF(B93="","",C93/D93)</f>
      </c>
    </row>
    <row r="94" spans="1:5" ht="12.75" hidden="1">
      <c r="A94">
        <v>66</v>
      </c>
      <c r="B94">
        <f aca="true" t="shared" si="10" ref="B94:B128">IF(wiek="","",IF(n&gt;A93,B93+1,""))</f>
      </c>
      <c r="C94" s="3">
        <f aca="true" t="shared" si="11" ref="C94:C125">IF(B94="","",IF(płeć="M",VLOOKUP(B94,Mężczyźni,4),VLOOKUP(B94,Kobiety,4)))</f>
      </c>
      <c r="D94" s="17">
        <f t="shared" si="8"/>
      </c>
      <c r="E94" s="15">
        <f t="shared" si="9"/>
      </c>
    </row>
    <row r="95" spans="1:5" ht="12.75" hidden="1">
      <c r="A95">
        <v>67</v>
      </c>
      <c r="B95">
        <f t="shared" si="10"/>
      </c>
      <c r="C95" s="3">
        <f t="shared" si="11"/>
      </c>
      <c r="D95" s="17">
        <f t="shared" si="8"/>
      </c>
      <c r="E95" s="15">
        <f t="shared" si="9"/>
      </c>
    </row>
    <row r="96" spans="1:5" ht="12.75" hidden="1">
      <c r="A96">
        <v>68</v>
      </c>
      <c r="B96">
        <f t="shared" si="10"/>
      </c>
      <c r="C96" s="3">
        <f t="shared" si="11"/>
      </c>
      <c r="D96" s="17">
        <f t="shared" si="8"/>
      </c>
      <c r="E96" s="15">
        <f t="shared" si="9"/>
      </c>
    </row>
    <row r="97" spans="1:5" ht="12.75" hidden="1">
      <c r="A97">
        <v>69</v>
      </c>
      <c r="B97">
        <f t="shared" si="10"/>
      </c>
      <c r="C97" s="3">
        <f t="shared" si="11"/>
      </c>
      <c r="D97" s="17">
        <f t="shared" si="8"/>
      </c>
      <c r="E97" s="15">
        <f t="shared" si="9"/>
      </c>
    </row>
    <row r="98" spans="1:5" ht="12.75" hidden="1">
      <c r="A98">
        <v>70</v>
      </c>
      <c r="B98">
        <f t="shared" si="10"/>
      </c>
      <c r="C98" s="3">
        <f t="shared" si="11"/>
      </c>
      <c r="D98" s="17">
        <f t="shared" si="8"/>
      </c>
      <c r="E98" s="15">
        <f t="shared" si="9"/>
      </c>
    </row>
    <row r="99" spans="1:5" ht="12.75" hidden="1">
      <c r="A99">
        <v>71</v>
      </c>
      <c r="B99">
        <f t="shared" si="10"/>
      </c>
      <c r="C99" s="3">
        <f t="shared" si="11"/>
      </c>
      <c r="D99" s="17">
        <f t="shared" si="8"/>
      </c>
      <c r="E99" s="15">
        <f t="shared" si="9"/>
      </c>
    </row>
    <row r="100" spans="1:5" ht="12.75" hidden="1">
      <c r="A100">
        <v>72</v>
      </c>
      <c r="B100">
        <f t="shared" si="10"/>
      </c>
      <c r="C100" s="3">
        <f t="shared" si="11"/>
      </c>
      <c r="D100" s="17">
        <f t="shared" si="8"/>
      </c>
      <c r="E100" s="15">
        <f t="shared" si="9"/>
      </c>
    </row>
    <row r="101" spans="1:5" ht="12.75" hidden="1">
      <c r="A101">
        <v>73</v>
      </c>
      <c r="B101">
        <f t="shared" si="10"/>
      </c>
      <c r="C101" s="3">
        <f t="shared" si="11"/>
      </c>
      <c r="D101" s="17">
        <f t="shared" si="8"/>
      </c>
      <c r="E101" s="15">
        <f t="shared" si="9"/>
      </c>
    </row>
    <row r="102" spans="1:5" ht="12.75" hidden="1">
      <c r="A102">
        <v>74</v>
      </c>
      <c r="B102">
        <f t="shared" si="10"/>
      </c>
      <c r="C102" s="3">
        <f t="shared" si="11"/>
      </c>
      <c r="D102" s="17">
        <f t="shared" si="8"/>
      </c>
      <c r="E102" s="15">
        <f t="shared" si="9"/>
      </c>
    </row>
    <row r="103" spans="1:5" ht="12.75" hidden="1">
      <c r="A103">
        <v>75</v>
      </c>
      <c r="B103">
        <f t="shared" si="10"/>
      </c>
      <c r="C103" s="3">
        <f t="shared" si="11"/>
      </c>
      <c r="D103" s="17">
        <f t="shared" si="8"/>
      </c>
      <c r="E103" s="15">
        <f t="shared" si="9"/>
      </c>
    </row>
    <row r="104" spans="1:5" ht="12.75" hidden="1">
      <c r="A104">
        <v>76</v>
      </c>
      <c r="B104">
        <f t="shared" si="10"/>
      </c>
      <c r="C104" s="3">
        <f t="shared" si="11"/>
      </c>
      <c r="D104" s="17">
        <f t="shared" si="8"/>
      </c>
      <c r="E104" s="15">
        <f t="shared" si="9"/>
      </c>
    </row>
    <row r="105" spans="1:5" ht="12.75" hidden="1">
      <c r="A105">
        <v>77</v>
      </c>
      <c r="B105">
        <f t="shared" si="10"/>
      </c>
      <c r="C105" s="3">
        <f t="shared" si="11"/>
      </c>
      <c r="D105" s="17">
        <f t="shared" si="8"/>
      </c>
      <c r="E105" s="15">
        <f t="shared" si="9"/>
      </c>
    </row>
    <row r="106" spans="1:5" ht="12.75" hidden="1">
      <c r="A106">
        <v>78</v>
      </c>
      <c r="B106">
        <f t="shared" si="10"/>
      </c>
      <c r="C106" s="3">
        <f t="shared" si="11"/>
      </c>
      <c r="D106" s="17">
        <f t="shared" si="8"/>
      </c>
      <c r="E106" s="15">
        <f t="shared" si="9"/>
      </c>
    </row>
    <row r="107" spans="1:5" ht="12.75" hidden="1">
      <c r="A107">
        <v>79</v>
      </c>
      <c r="B107">
        <f t="shared" si="10"/>
      </c>
      <c r="C107" s="3">
        <f t="shared" si="11"/>
      </c>
      <c r="D107" s="17">
        <f t="shared" si="8"/>
      </c>
      <c r="E107" s="15">
        <f t="shared" si="9"/>
      </c>
    </row>
    <row r="108" spans="1:5" ht="12.75" hidden="1">
      <c r="A108">
        <v>80</v>
      </c>
      <c r="B108">
        <f t="shared" si="10"/>
      </c>
      <c r="C108" s="3">
        <f t="shared" si="11"/>
      </c>
      <c r="D108" s="17">
        <f t="shared" si="8"/>
      </c>
      <c r="E108" s="15">
        <f t="shared" si="9"/>
      </c>
    </row>
    <row r="109" spans="1:5" ht="12.75" hidden="1">
      <c r="A109">
        <v>81</v>
      </c>
      <c r="B109">
        <f t="shared" si="10"/>
      </c>
      <c r="C109" s="3">
        <f t="shared" si="11"/>
      </c>
      <c r="D109" s="17">
        <f t="shared" si="8"/>
      </c>
      <c r="E109" s="15">
        <f t="shared" si="9"/>
      </c>
    </row>
    <row r="110" spans="1:5" ht="12.75" hidden="1">
      <c r="A110">
        <v>82</v>
      </c>
      <c r="B110">
        <f t="shared" si="10"/>
      </c>
      <c r="C110" s="3">
        <f t="shared" si="11"/>
      </c>
      <c r="D110" s="17">
        <f t="shared" si="8"/>
      </c>
      <c r="E110" s="15">
        <f t="shared" si="9"/>
      </c>
    </row>
    <row r="111" spans="1:5" ht="12.75" hidden="1">
      <c r="A111">
        <v>83</v>
      </c>
      <c r="B111">
        <f t="shared" si="10"/>
      </c>
      <c r="C111" s="3">
        <f t="shared" si="11"/>
      </c>
      <c r="D111" s="17">
        <f t="shared" si="8"/>
      </c>
      <c r="E111" s="15">
        <f t="shared" si="9"/>
      </c>
    </row>
    <row r="112" spans="1:5" ht="12.75" hidden="1">
      <c r="A112">
        <v>84</v>
      </c>
      <c r="B112">
        <f t="shared" si="10"/>
      </c>
      <c r="C112" s="3">
        <f t="shared" si="11"/>
      </c>
      <c r="D112" s="17">
        <f t="shared" si="8"/>
      </c>
      <c r="E112" s="15">
        <f t="shared" si="9"/>
      </c>
    </row>
    <row r="113" spans="1:5" ht="12.75" hidden="1">
      <c r="A113">
        <v>85</v>
      </c>
      <c r="B113">
        <f t="shared" si="10"/>
      </c>
      <c r="C113" s="3">
        <f t="shared" si="11"/>
      </c>
      <c r="D113" s="17">
        <f t="shared" si="8"/>
      </c>
      <c r="E113" s="15">
        <f t="shared" si="9"/>
      </c>
    </row>
    <row r="114" spans="1:5" ht="12.75" hidden="1">
      <c r="A114">
        <v>86</v>
      </c>
      <c r="B114">
        <f t="shared" si="10"/>
      </c>
      <c r="C114" s="3">
        <f t="shared" si="11"/>
      </c>
      <c r="D114" s="17">
        <f t="shared" si="8"/>
      </c>
      <c r="E114" s="15">
        <f t="shared" si="9"/>
      </c>
    </row>
    <row r="115" spans="1:5" ht="12.75" hidden="1">
      <c r="A115">
        <v>87</v>
      </c>
      <c r="B115">
        <f t="shared" si="10"/>
      </c>
      <c r="C115" s="3">
        <f t="shared" si="11"/>
      </c>
      <c r="D115" s="17">
        <f t="shared" si="8"/>
      </c>
      <c r="E115" s="15">
        <f t="shared" si="9"/>
      </c>
    </row>
    <row r="116" spans="1:5" ht="12.75" hidden="1">
      <c r="A116">
        <v>88</v>
      </c>
      <c r="B116">
        <f t="shared" si="10"/>
      </c>
      <c r="C116" s="3">
        <f t="shared" si="11"/>
      </c>
      <c r="D116" s="17">
        <f t="shared" si="8"/>
      </c>
      <c r="E116" s="15">
        <f t="shared" si="9"/>
      </c>
    </row>
    <row r="117" spans="1:5" ht="12.75" hidden="1">
      <c r="A117">
        <v>89</v>
      </c>
      <c r="B117">
        <f t="shared" si="10"/>
      </c>
      <c r="C117" s="3">
        <f t="shared" si="11"/>
      </c>
      <c r="D117" s="17">
        <f t="shared" si="8"/>
      </c>
      <c r="E117" s="15">
        <f t="shared" si="9"/>
      </c>
    </row>
    <row r="118" spans="1:5" ht="12.75" hidden="1">
      <c r="A118">
        <v>90</v>
      </c>
      <c r="B118">
        <f t="shared" si="10"/>
      </c>
      <c r="C118" s="3">
        <f t="shared" si="11"/>
      </c>
      <c r="D118" s="17">
        <f t="shared" si="8"/>
      </c>
      <c r="E118" s="15">
        <f t="shared" si="9"/>
      </c>
    </row>
    <row r="119" spans="1:5" ht="12.75" hidden="1">
      <c r="A119">
        <v>91</v>
      </c>
      <c r="B119">
        <f t="shared" si="10"/>
      </c>
      <c r="C119" s="3">
        <f t="shared" si="11"/>
      </c>
      <c r="D119" s="17">
        <f t="shared" si="8"/>
      </c>
      <c r="E119" s="15">
        <f t="shared" si="9"/>
      </c>
    </row>
    <row r="120" spans="1:5" ht="12.75" hidden="1">
      <c r="A120">
        <v>92</v>
      </c>
      <c r="B120">
        <f t="shared" si="10"/>
      </c>
      <c r="C120" s="3">
        <f t="shared" si="11"/>
      </c>
      <c r="D120" s="17">
        <f t="shared" si="8"/>
      </c>
      <c r="E120" s="15">
        <f t="shared" si="9"/>
      </c>
    </row>
    <row r="121" spans="1:5" ht="12.75" hidden="1">
      <c r="A121">
        <v>93</v>
      </c>
      <c r="B121">
        <f t="shared" si="10"/>
      </c>
      <c r="C121" s="3">
        <f t="shared" si="11"/>
      </c>
      <c r="D121" s="17">
        <f t="shared" si="8"/>
      </c>
      <c r="E121" s="15">
        <f t="shared" si="9"/>
      </c>
    </row>
    <row r="122" spans="1:5" ht="12.75" hidden="1">
      <c r="A122">
        <v>94</v>
      </c>
      <c r="B122">
        <f t="shared" si="10"/>
      </c>
      <c r="C122" s="3">
        <f t="shared" si="11"/>
      </c>
      <c r="D122" s="17">
        <f t="shared" si="8"/>
      </c>
      <c r="E122" s="15">
        <f t="shared" si="9"/>
      </c>
    </row>
    <row r="123" spans="1:5" ht="12.75" hidden="1">
      <c r="A123">
        <v>95</v>
      </c>
      <c r="B123">
        <f t="shared" si="10"/>
      </c>
      <c r="C123" s="3">
        <f t="shared" si="11"/>
      </c>
      <c r="D123" s="17">
        <f t="shared" si="8"/>
      </c>
      <c r="E123" s="15">
        <f t="shared" si="9"/>
      </c>
    </row>
    <row r="124" spans="1:5" ht="12.75" hidden="1">
      <c r="A124">
        <v>96</v>
      </c>
      <c r="B124">
        <f t="shared" si="10"/>
      </c>
      <c r="C124" s="3">
        <f t="shared" si="11"/>
      </c>
      <c r="D124" s="17">
        <f t="shared" si="8"/>
      </c>
      <c r="E124" s="15">
        <f t="shared" si="9"/>
      </c>
    </row>
    <row r="125" spans="1:5" ht="12.75" hidden="1">
      <c r="A125">
        <v>97</v>
      </c>
      <c r="B125">
        <f t="shared" si="10"/>
      </c>
      <c r="C125" s="3">
        <f t="shared" si="11"/>
      </c>
      <c r="D125" s="17">
        <f t="shared" si="8"/>
      </c>
      <c r="E125" s="15">
        <f>IF(B125="","",C125/D125)</f>
      </c>
    </row>
    <row r="126" spans="1:5" ht="12.75" hidden="1">
      <c r="A126">
        <v>98</v>
      </c>
      <c r="B126">
        <f t="shared" si="10"/>
      </c>
      <c r="C126" s="3">
        <f>IF(B126="","",IF(płeć="M",VLOOKUP(B126,Mężczyźni,4),VLOOKUP(B126,Kobiety,4)))</f>
      </c>
      <c r="D126" s="17">
        <f t="shared" si="8"/>
      </c>
      <c r="E126" s="15">
        <f>IF(B126="","",C126/D126)</f>
      </c>
    </row>
    <row r="127" spans="1:5" ht="12.75" hidden="1">
      <c r="A127">
        <v>99</v>
      </c>
      <c r="B127">
        <f t="shared" si="10"/>
      </c>
      <c r="C127" s="3">
        <f>IF(B127="","",IF(płeć="M",VLOOKUP(B127,Mężczyźni,4),VLOOKUP(B127,Kobiety,4)))</f>
      </c>
      <c r="D127" s="17">
        <f t="shared" si="8"/>
      </c>
      <c r="E127" s="15">
        <f>IF(B127="","",C127/D127)</f>
      </c>
    </row>
    <row r="128" spans="1:5" ht="12.75" hidden="1">
      <c r="A128">
        <v>100</v>
      </c>
      <c r="B128">
        <f t="shared" si="10"/>
      </c>
      <c r="C128" s="3">
        <f>IF(B128="","",IF(płeć="M",VLOOKUP(B128,Mężczyźni,4),VLOOKUP(B128,Kobiety,4)))</f>
      </c>
      <c r="D128" s="17">
        <f t="shared" si="8"/>
      </c>
      <c r="E128" s="15">
        <f>IF(B128="","",C128/D128)</f>
      </c>
    </row>
  </sheetData>
  <sheetProtection password="C6FB" sheet="1" objects="1" scenarios="1" selectLockedCells="1"/>
  <conditionalFormatting sqref="E8">
    <cfRule type="cellIs" priority="1" dxfId="8" operator="greaterThan" stopIfTrue="1">
      <formula>100</formula>
    </cfRule>
  </conditionalFormatting>
  <conditionalFormatting sqref="E10">
    <cfRule type="expression" priority="2" dxfId="8" stopIfTrue="1">
      <formula>$E$8+$E$10&gt;101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3"/>
  <headerFooter alignWithMargins="0">
    <oddFooter xml:space="preserve">&amp;C&amp;"Arial CE,Kursywa\Ubezpieczenia </oddFooter>
  </headerFooter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0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0.625" style="3" customWidth="1"/>
    <col min="3" max="3" width="12.625" style="5" customWidth="1"/>
    <col min="4" max="4" width="12.625" style="0" customWidth="1"/>
    <col min="5" max="7" width="12.625" style="6" customWidth="1"/>
    <col min="8" max="8" width="12.625" style="0" customWidth="1"/>
  </cols>
  <sheetData>
    <row r="1" spans="2:8" ht="12.75">
      <c r="B1" s="23" t="s">
        <v>38</v>
      </c>
      <c r="C1" s="24"/>
      <c r="D1" s="23"/>
      <c r="E1" s="24"/>
      <c r="F1" s="24"/>
      <c r="G1" s="24"/>
      <c r="H1" s="23"/>
    </row>
    <row r="2" ht="13.5" thickBot="1"/>
    <row r="3" spans="2:8" s="2" customFormat="1" ht="19.5" customHeight="1" thickBot="1">
      <c r="B3" s="44" t="s">
        <v>0</v>
      </c>
      <c r="C3" s="45" t="s">
        <v>1</v>
      </c>
      <c r="D3" s="46" t="s">
        <v>2</v>
      </c>
      <c r="E3" s="45" t="s">
        <v>3</v>
      </c>
      <c r="F3" s="45" t="s">
        <v>4</v>
      </c>
      <c r="G3" s="45" t="s">
        <v>5</v>
      </c>
      <c r="H3" s="47" t="s">
        <v>6</v>
      </c>
    </row>
    <row r="4" spans="2:8" ht="12.75">
      <c r="B4" s="39">
        <v>0</v>
      </c>
      <c r="C4" s="40">
        <v>100000</v>
      </c>
      <c r="D4" s="41">
        <v>0.00503</v>
      </c>
      <c r="E4" s="42">
        <v>503</v>
      </c>
      <c r="F4" s="42">
        <v>99548</v>
      </c>
      <c r="G4" s="42">
        <v>7270807</v>
      </c>
      <c r="H4" s="43">
        <v>72.71</v>
      </c>
    </row>
    <row r="5" spans="2:8" ht="12.75">
      <c r="B5" s="31">
        <v>1</v>
      </c>
      <c r="C5" s="7">
        <v>99497</v>
      </c>
      <c r="D5" s="8">
        <v>0.00031</v>
      </c>
      <c r="E5" s="9">
        <v>31</v>
      </c>
      <c r="F5" s="9">
        <v>99481</v>
      </c>
      <c r="G5" s="9">
        <v>7171259</v>
      </c>
      <c r="H5" s="32">
        <v>72.08</v>
      </c>
    </row>
    <row r="6" spans="2:8" ht="12.75">
      <c r="B6" s="31">
        <v>2</v>
      </c>
      <c r="C6" s="7">
        <v>99466</v>
      </c>
      <c r="D6" s="8">
        <v>0.00025</v>
      </c>
      <c r="E6" s="9">
        <v>25</v>
      </c>
      <c r="F6" s="9">
        <v>99454</v>
      </c>
      <c r="G6" s="9">
        <v>7071777</v>
      </c>
      <c r="H6" s="32">
        <v>71.1</v>
      </c>
    </row>
    <row r="7" spans="2:8" ht="12.75">
      <c r="B7" s="31">
        <v>3</v>
      </c>
      <c r="C7" s="7">
        <v>99441</v>
      </c>
      <c r="D7" s="8">
        <v>0.0002</v>
      </c>
      <c r="E7" s="9">
        <v>20</v>
      </c>
      <c r="F7" s="9">
        <v>99431</v>
      </c>
      <c r="G7" s="9">
        <v>6972324</v>
      </c>
      <c r="H7" s="32">
        <v>70.11</v>
      </c>
    </row>
    <row r="8" spans="2:8" ht="12.75">
      <c r="B8" s="31">
        <v>4</v>
      </c>
      <c r="C8" s="7">
        <v>99421</v>
      </c>
      <c r="D8" s="8">
        <v>0.00016</v>
      </c>
      <c r="E8" s="9">
        <v>16</v>
      </c>
      <c r="F8" s="9">
        <v>99413</v>
      </c>
      <c r="G8" s="9">
        <v>6872892</v>
      </c>
      <c r="H8" s="32">
        <v>69.13</v>
      </c>
    </row>
    <row r="9" spans="2:8" ht="12.75">
      <c r="B9" s="31">
        <v>5</v>
      </c>
      <c r="C9" s="7">
        <v>99405</v>
      </c>
      <c r="D9" s="8">
        <v>0.00014</v>
      </c>
      <c r="E9" s="9">
        <v>14</v>
      </c>
      <c r="F9" s="9">
        <v>99398</v>
      </c>
      <c r="G9" s="9">
        <v>6773479</v>
      </c>
      <c r="H9" s="32">
        <v>68.14</v>
      </c>
    </row>
    <row r="10" spans="2:8" ht="12.75">
      <c r="B10" s="31">
        <v>6</v>
      </c>
      <c r="C10" s="7">
        <v>99391</v>
      </c>
      <c r="D10" s="8">
        <v>0.00012</v>
      </c>
      <c r="E10" s="9">
        <v>12</v>
      </c>
      <c r="F10" s="9">
        <v>99385</v>
      </c>
      <c r="G10" s="9">
        <v>6674082</v>
      </c>
      <c r="H10" s="33">
        <v>67.15</v>
      </c>
    </row>
    <row r="11" spans="2:8" ht="12.75">
      <c r="B11" s="31">
        <v>7</v>
      </c>
      <c r="C11" s="7">
        <v>99379</v>
      </c>
      <c r="D11" s="8">
        <v>0.00012</v>
      </c>
      <c r="E11" s="9">
        <v>12</v>
      </c>
      <c r="F11" s="9">
        <v>99373</v>
      </c>
      <c r="G11" s="9">
        <v>6574697</v>
      </c>
      <c r="H11" s="32">
        <v>66.16</v>
      </c>
    </row>
    <row r="12" spans="2:8" ht="12.75">
      <c r="B12" s="31">
        <v>8</v>
      </c>
      <c r="C12" s="7">
        <v>99367</v>
      </c>
      <c r="D12" s="8">
        <v>0.00012</v>
      </c>
      <c r="E12" s="9">
        <v>12</v>
      </c>
      <c r="F12" s="9">
        <v>99361</v>
      </c>
      <c r="G12" s="9">
        <v>6475324</v>
      </c>
      <c r="H12" s="32">
        <v>65.17</v>
      </c>
    </row>
    <row r="13" spans="2:8" ht="12.75">
      <c r="B13" s="31">
        <v>9</v>
      </c>
      <c r="C13" s="7">
        <v>99355</v>
      </c>
      <c r="D13" s="8">
        <v>0.00012</v>
      </c>
      <c r="E13" s="9">
        <v>12</v>
      </c>
      <c r="F13" s="9">
        <v>99349</v>
      </c>
      <c r="G13" s="9">
        <v>6375963</v>
      </c>
      <c r="H13" s="32">
        <v>64.17</v>
      </c>
    </row>
    <row r="14" spans="2:8" ht="12.75">
      <c r="B14" s="31">
        <v>10</v>
      </c>
      <c r="C14" s="7">
        <v>99343</v>
      </c>
      <c r="D14" s="8">
        <v>0.00012</v>
      </c>
      <c r="E14" s="9">
        <v>12</v>
      </c>
      <c r="F14" s="9">
        <v>99337</v>
      </c>
      <c r="G14" s="9">
        <v>6276614</v>
      </c>
      <c r="H14" s="32">
        <v>63.18</v>
      </c>
    </row>
    <row r="15" spans="2:8" ht="12.75">
      <c r="B15" s="31">
        <v>11</v>
      </c>
      <c r="C15" s="7">
        <v>99331</v>
      </c>
      <c r="D15" s="8">
        <v>0.00012</v>
      </c>
      <c r="E15" s="9">
        <v>12</v>
      </c>
      <c r="F15" s="9">
        <v>99325</v>
      </c>
      <c r="G15" s="9">
        <v>6177277</v>
      </c>
      <c r="H15" s="32">
        <v>62.19</v>
      </c>
    </row>
    <row r="16" spans="2:8" ht="12.75">
      <c r="B16" s="31">
        <v>12</v>
      </c>
      <c r="C16" s="7">
        <v>99319</v>
      </c>
      <c r="D16" s="8">
        <v>0.00013</v>
      </c>
      <c r="E16" s="9">
        <v>13</v>
      </c>
      <c r="F16" s="9">
        <v>99312</v>
      </c>
      <c r="G16" s="9">
        <v>6077952</v>
      </c>
      <c r="H16" s="32">
        <v>61.2</v>
      </c>
    </row>
    <row r="17" spans="2:8" ht="12.75">
      <c r="B17" s="31">
        <v>13</v>
      </c>
      <c r="C17" s="7">
        <v>99305</v>
      </c>
      <c r="D17" s="8">
        <v>0.00016</v>
      </c>
      <c r="E17" s="9">
        <v>16</v>
      </c>
      <c r="F17" s="9">
        <v>99297</v>
      </c>
      <c r="G17" s="9">
        <v>5978640</v>
      </c>
      <c r="H17" s="33">
        <v>60.2</v>
      </c>
    </row>
    <row r="18" spans="2:8" ht="12.75">
      <c r="B18" s="31">
        <v>14</v>
      </c>
      <c r="C18" s="7">
        <v>99289</v>
      </c>
      <c r="D18" s="8">
        <v>0.00022</v>
      </c>
      <c r="E18" s="9">
        <v>22</v>
      </c>
      <c r="F18" s="9">
        <v>99278</v>
      </c>
      <c r="G18" s="9">
        <v>5879343</v>
      </c>
      <c r="H18" s="32">
        <v>59.21</v>
      </c>
    </row>
    <row r="19" spans="2:8" ht="12.75">
      <c r="B19" s="31">
        <v>15</v>
      </c>
      <c r="C19" s="7">
        <v>99267</v>
      </c>
      <c r="D19" s="8">
        <v>0.00033</v>
      </c>
      <c r="E19" s="9">
        <v>32</v>
      </c>
      <c r="F19" s="9">
        <v>99251</v>
      </c>
      <c r="G19" s="9">
        <v>5780065</v>
      </c>
      <c r="H19" s="32">
        <v>58.23</v>
      </c>
    </row>
    <row r="20" spans="2:8" ht="12.75">
      <c r="B20" s="31">
        <v>16</v>
      </c>
      <c r="C20" s="7">
        <v>99235</v>
      </c>
      <c r="D20" s="8">
        <v>0.00047</v>
      </c>
      <c r="E20" s="9">
        <v>47</v>
      </c>
      <c r="F20" s="9">
        <v>99211</v>
      </c>
      <c r="G20" s="9">
        <v>5680814</v>
      </c>
      <c r="H20" s="32">
        <v>57.25</v>
      </c>
    </row>
    <row r="21" spans="2:8" ht="12.75">
      <c r="B21" s="31">
        <v>17</v>
      </c>
      <c r="C21" s="7">
        <v>99188</v>
      </c>
      <c r="D21" s="8">
        <v>0.00064</v>
      </c>
      <c r="E21" s="9">
        <v>64</v>
      </c>
      <c r="F21" s="9">
        <v>99156</v>
      </c>
      <c r="G21" s="9">
        <v>5581602</v>
      </c>
      <c r="H21" s="33">
        <v>56.27</v>
      </c>
    </row>
    <row r="22" spans="2:8" ht="12.75">
      <c r="B22" s="31">
        <v>18</v>
      </c>
      <c r="C22" s="7">
        <v>99124</v>
      </c>
      <c r="D22" s="8">
        <v>0.0008</v>
      </c>
      <c r="E22" s="9">
        <v>80</v>
      </c>
      <c r="F22" s="9">
        <v>99084</v>
      </c>
      <c r="G22" s="9">
        <v>5482446</v>
      </c>
      <c r="H22" s="32">
        <v>55.31</v>
      </c>
    </row>
    <row r="23" spans="2:8" ht="12.75">
      <c r="B23" s="31">
        <v>19</v>
      </c>
      <c r="C23" s="7">
        <v>99045</v>
      </c>
      <c r="D23" s="8">
        <v>0.00091</v>
      </c>
      <c r="E23" s="9">
        <v>91</v>
      </c>
      <c r="F23" s="9">
        <v>98999</v>
      </c>
      <c r="G23" s="9">
        <v>5383362</v>
      </c>
      <c r="H23" s="33">
        <v>54.35</v>
      </c>
    </row>
    <row r="24" spans="2:8" ht="12.75">
      <c r="B24" s="31">
        <v>20</v>
      </c>
      <c r="C24" s="7">
        <v>98954</v>
      </c>
      <c r="D24" s="8">
        <v>0.00097</v>
      </c>
      <c r="E24" s="9">
        <v>96</v>
      </c>
      <c r="F24" s="9">
        <v>98906</v>
      </c>
      <c r="G24" s="9">
        <v>5284362</v>
      </c>
      <c r="H24" s="32">
        <v>53.4</v>
      </c>
    </row>
    <row r="25" spans="2:8" ht="12.75">
      <c r="B25" s="31">
        <v>21</v>
      </c>
      <c r="C25" s="7">
        <v>98858</v>
      </c>
      <c r="D25" s="8">
        <v>0.00099</v>
      </c>
      <c r="E25" s="9">
        <v>98</v>
      </c>
      <c r="F25" s="9">
        <v>98809</v>
      </c>
      <c r="G25" s="9">
        <v>5185456</v>
      </c>
      <c r="H25" s="32">
        <v>52.45</v>
      </c>
    </row>
    <row r="26" spans="2:8" ht="12.75">
      <c r="B26" s="31">
        <v>22</v>
      </c>
      <c r="C26" s="7">
        <v>98760</v>
      </c>
      <c r="D26" s="8">
        <v>0.001</v>
      </c>
      <c r="E26" s="9">
        <v>99</v>
      </c>
      <c r="F26" s="9">
        <v>98711</v>
      </c>
      <c r="G26" s="9">
        <v>5086647</v>
      </c>
      <c r="H26" s="32">
        <v>51.5</v>
      </c>
    </row>
    <row r="27" spans="2:8" ht="12.75">
      <c r="B27" s="31">
        <v>23</v>
      </c>
      <c r="C27" s="7">
        <v>98662</v>
      </c>
      <c r="D27" s="8">
        <v>0.00102</v>
      </c>
      <c r="E27" s="9">
        <v>101</v>
      </c>
      <c r="F27" s="9">
        <v>98611</v>
      </c>
      <c r="G27" s="9">
        <v>4987936</v>
      </c>
      <c r="H27" s="32">
        <v>50.56</v>
      </c>
    </row>
    <row r="28" spans="2:8" ht="12.75">
      <c r="B28" s="31">
        <v>24</v>
      </c>
      <c r="C28" s="7">
        <v>98561</v>
      </c>
      <c r="D28" s="8">
        <v>0.00106</v>
      </c>
      <c r="E28" s="9">
        <v>104</v>
      </c>
      <c r="F28" s="9">
        <v>98509</v>
      </c>
      <c r="G28" s="9">
        <v>4889325</v>
      </c>
      <c r="H28" s="32">
        <v>49.61</v>
      </c>
    </row>
    <row r="29" spans="2:8" ht="12.75">
      <c r="B29" s="31">
        <v>25</v>
      </c>
      <c r="C29" s="7">
        <v>98457</v>
      </c>
      <c r="D29" s="8">
        <v>0.00109</v>
      </c>
      <c r="E29" s="9">
        <v>108</v>
      </c>
      <c r="F29" s="9">
        <v>98403</v>
      </c>
      <c r="G29" s="9">
        <v>4790816</v>
      </c>
      <c r="H29" s="32">
        <v>48.66</v>
      </c>
    </row>
    <row r="30" spans="2:8" ht="12.75">
      <c r="B30" s="31">
        <v>26</v>
      </c>
      <c r="C30" s="7">
        <v>98349</v>
      </c>
      <c r="D30" s="8">
        <v>0.00111</v>
      </c>
      <c r="E30" s="9">
        <v>109</v>
      </c>
      <c r="F30" s="9">
        <v>98295</v>
      </c>
      <c r="G30" s="9">
        <v>4692413</v>
      </c>
      <c r="H30" s="32">
        <v>47.71</v>
      </c>
    </row>
    <row r="31" spans="2:8" ht="12.75">
      <c r="B31" s="31">
        <v>27</v>
      </c>
      <c r="C31" s="7">
        <v>98240</v>
      </c>
      <c r="D31" s="8">
        <v>0.00111</v>
      </c>
      <c r="E31" s="9">
        <v>109</v>
      </c>
      <c r="F31" s="9">
        <v>98185</v>
      </c>
      <c r="G31" s="9">
        <v>4594119</v>
      </c>
      <c r="H31" s="32">
        <v>46.76</v>
      </c>
    </row>
    <row r="32" spans="2:8" ht="12.75">
      <c r="B32" s="31">
        <v>28</v>
      </c>
      <c r="C32" s="7">
        <v>98131</v>
      </c>
      <c r="D32" s="8">
        <v>0.00112</v>
      </c>
      <c r="E32" s="9">
        <v>110</v>
      </c>
      <c r="F32" s="9">
        <v>98076</v>
      </c>
      <c r="G32" s="9">
        <v>4495933</v>
      </c>
      <c r="H32" s="32">
        <v>45.82</v>
      </c>
    </row>
    <row r="33" spans="2:8" ht="12.75">
      <c r="B33" s="31">
        <v>29</v>
      </c>
      <c r="C33" s="7">
        <v>98021</v>
      </c>
      <c r="D33" s="8">
        <v>0.00114</v>
      </c>
      <c r="E33" s="9">
        <v>112</v>
      </c>
      <c r="F33" s="9">
        <v>97965</v>
      </c>
      <c r="G33" s="9">
        <v>4397858</v>
      </c>
      <c r="H33" s="32">
        <v>44.87</v>
      </c>
    </row>
    <row r="34" spans="2:8" ht="12.75">
      <c r="B34" s="31">
        <v>30</v>
      </c>
      <c r="C34" s="7">
        <v>97909</v>
      </c>
      <c r="D34" s="8">
        <v>0.0012</v>
      </c>
      <c r="E34" s="9">
        <v>117</v>
      </c>
      <c r="F34" s="9">
        <v>97851</v>
      </c>
      <c r="G34" s="9">
        <v>4299892</v>
      </c>
      <c r="H34" s="32">
        <v>43.92</v>
      </c>
    </row>
    <row r="35" spans="2:8" ht="12.75">
      <c r="B35" s="31">
        <v>31</v>
      </c>
      <c r="C35" s="7">
        <v>97792</v>
      </c>
      <c r="D35" s="8">
        <v>0.00127</v>
      </c>
      <c r="E35" s="9">
        <v>124</v>
      </c>
      <c r="F35" s="9">
        <v>97730</v>
      </c>
      <c r="G35" s="9">
        <v>4202042</v>
      </c>
      <c r="H35" s="32">
        <v>42.97</v>
      </c>
    </row>
    <row r="36" spans="2:8" ht="12.75">
      <c r="B36" s="31">
        <v>32</v>
      </c>
      <c r="C36" s="7">
        <v>97668</v>
      </c>
      <c r="D36" s="10">
        <v>0.00136</v>
      </c>
      <c r="E36" s="9">
        <v>133</v>
      </c>
      <c r="F36" s="9">
        <v>97602</v>
      </c>
      <c r="G36" s="9">
        <v>4104311</v>
      </c>
      <c r="H36" s="32">
        <v>42.02</v>
      </c>
    </row>
    <row r="37" spans="2:8" ht="12.75">
      <c r="B37" s="31">
        <v>33</v>
      </c>
      <c r="C37" s="7">
        <v>97535</v>
      </c>
      <c r="D37" s="8">
        <v>0.00148</v>
      </c>
      <c r="E37" s="9">
        <v>145</v>
      </c>
      <c r="F37" s="9">
        <v>97463</v>
      </c>
      <c r="G37" s="9">
        <v>4006710</v>
      </c>
      <c r="H37" s="32">
        <v>41.08</v>
      </c>
    </row>
    <row r="38" spans="2:8" ht="12.75">
      <c r="B38" s="31">
        <v>34</v>
      </c>
      <c r="C38" s="7">
        <v>97390</v>
      </c>
      <c r="D38" s="8">
        <v>0.00162</v>
      </c>
      <c r="E38" s="9">
        <v>158</v>
      </c>
      <c r="F38" s="9">
        <v>97311</v>
      </c>
      <c r="G38" s="9">
        <v>3909247</v>
      </c>
      <c r="H38" s="32">
        <v>40.14</v>
      </c>
    </row>
    <row r="39" spans="2:8" ht="12.75">
      <c r="B39" s="31">
        <v>35</v>
      </c>
      <c r="C39" s="7">
        <v>97232</v>
      </c>
      <c r="D39" s="8">
        <v>0.00178</v>
      </c>
      <c r="E39" s="9">
        <v>173</v>
      </c>
      <c r="F39" s="9">
        <v>97146</v>
      </c>
      <c r="G39" s="9">
        <v>3811936</v>
      </c>
      <c r="H39" s="32">
        <v>39.2</v>
      </c>
    </row>
    <row r="40" spans="2:8" ht="12.75">
      <c r="B40" s="31">
        <v>36</v>
      </c>
      <c r="C40" s="7">
        <v>97059</v>
      </c>
      <c r="D40" s="10">
        <v>0.00196</v>
      </c>
      <c r="E40" s="9">
        <v>190</v>
      </c>
      <c r="F40" s="9">
        <v>96964</v>
      </c>
      <c r="G40" s="9">
        <v>3714790</v>
      </c>
      <c r="H40" s="32">
        <v>38.27</v>
      </c>
    </row>
    <row r="41" spans="2:8" ht="12.75">
      <c r="B41" s="31">
        <v>37</v>
      </c>
      <c r="C41" s="7">
        <v>96869</v>
      </c>
      <c r="D41" s="8">
        <v>0.00216</v>
      </c>
      <c r="E41" s="9">
        <v>209</v>
      </c>
      <c r="F41" s="9">
        <v>96764</v>
      </c>
      <c r="G41" s="9">
        <v>3617826</v>
      </c>
      <c r="H41" s="32">
        <v>37.35</v>
      </c>
    </row>
    <row r="42" spans="2:8" ht="12.75">
      <c r="B42" s="31">
        <v>38</v>
      </c>
      <c r="C42" s="7">
        <v>96659</v>
      </c>
      <c r="D42" s="8">
        <v>0.00238</v>
      </c>
      <c r="E42" s="9">
        <v>230</v>
      </c>
      <c r="F42" s="9">
        <v>96545</v>
      </c>
      <c r="G42" s="9">
        <v>3521062</v>
      </c>
      <c r="H42" s="32">
        <v>36.43</v>
      </c>
    </row>
    <row r="43" spans="2:8" ht="12.75">
      <c r="B43" s="31">
        <v>39</v>
      </c>
      <c r="C43" s="7">
        <v>96430</v>
      </c>
      <c r="D43" s="10">
        <v>0.00261</v>
      </c>
      <c r="E43" s="9">
        <v>252</v>
      </c>
      <c r="F43" s="9">
        <v>96304</v>
      </c>
      <c r="G43" s="9">
        <v>3424518</v>
      </c>
      <c r="H43" s="32">
        <v>35.51</v>
      </c>
    </row>
    <row r="44" spans="2:8" ht="12.75">
      <c r="B44" s="31">
        <v>40</v>
      </c>
      <c r="C44" s="7">
        <v>96178</v>
      </c>
      <c r="D44" s="8">
        <v>0.00287</v>
      </c>
      <c r="E44" s="9">
        <v>276</v>
      </c>
      <c r="F44" s="9">
        <v>96040</v>
      </c>
      <c r="G44" s="9">
        <v>3328214</v>
      </c>
      <c r="H44" s="32">
        <v>34.6</v>
      </c>
    </row>
    <row r="45" spans="2:8" ht="12.75">
      <c r="B45" s="31">
        <v>41</v>
      </c>
      <c r="C45" s="7">
        <v>95901</v>
      </c>
      <c r="D45" s="8">
        <v>0.00316</v>
      </c>
      <c r="E45" s="9">
        <v>303</v>
      </c>
      <c r="F45" s="9">
        <v>95750</v>
      </c>
      <c r="G45" s="9">
        <v>3232175</v>
      </c>
      <c r="H45" s="32">
        <v>33.7</v>
      </c>
    </row>
    <row r="46" spans="2:8" ht="12.75">
      <c r="B46" s="31">
        <v>42</v>
      </c>
      <c r="C46" s="7">
        <v>95598</v>
      </c>
      <c r="D46" s="8">
        <v>0.00348</v>
      </c>
      <c r="E46" s="9">
        <v>333</v>
      </c>
      <c r="F46" s="9">
        <v>95432</v>
      </c>
      <c r="G46" s="9">
        <v>3136425</v>
      </c>
      <c r="H46" s="33">
        <v>32.81</v>
      </c>
    </row>
    <row r="47" spans="2:8" ht="12.75">
      <c r="B47" s="31">
        <v>43</v>
      </c>
      <c r="C47" s="7">
        <v>95265</v>
      </c>
      <c r="D47" s="10">
        <v>0.00384</v>
      </c>
      <c r="E47" s="9">
        <v>366</v>
      </c>
      <c r="F47" s="9">
        <v>95082</v>
      </c>
      <c r="G47" s="9">
        <v>3040993</v>
      </c>
      <c r="H47" s="32">
        <v>31.92</v>
      </c>
    </row>
    <row r="48" spans="2:8" ht="12.75">
      <c r="B48" s="31">
        <v>44</v>
      </c>
      <c r="C48" s="7">
        <v>94899</v>
      </c>
      <c r="D48" s="8">
        <v>0.00425</v>
      </c>
      <c r="E48" s="9">
        <v>403</v>
      </c>
      <c r="F48" s="9">
        <v>94698</v>
      </c>
      <c r="G48" s="9">
        <v>2945911</v>
      </c>
      <c r="H48" s="32">
        <v>31.04</v>
      </c>
    </row>
    <row r="49" spans="2:8" ht="12.75">
      <c r="B49" s="31">
        <v>45</v>
      </c>
      <c r="C49" s="7">
        <v>94496</v>
      </c>
      <c r="D49" s="8">
        <v>0.0047</v>
      </c>
      <c r="E49" s="9">
        <v>445</v>
      </c>
      <c r="F49" s="9">
        <v>94274</v>
      </c>
      <c r="G49" s="9">
        <v>2851213</v>
      </c>
      <c r="H49" s="32">
        <v>30.17</v>
      </c>
    </row>
    <row r="50" spans="2:8" ht="12.75">
      <c r="B50" s="31">
        <v>46</v>
      </c>
      <c r="C50" s="7">
        <v>94052</v>
      </c>
      <c r="D50" s="8">
        <v>0.00521</v>
      </c>
      <c r="E50" s="9">
        <v>490</v>
      </c>
      <c r="F50" s="9">
        <v>93807</v>
      </c>
      <c r="G50" s="9">
        <v>2756939</v>
      </c>
      <c r="H50" s="32">
        <v>29.31</v>
      </c>
    </row>
    <row r="51" spans="2:8" ht="12.75">
      <c r="B51" s="31">
        <v>47</v>
      </c>
      <c r="C51" s="7">
        <v>93561</v>
      </c>
      <c r="D51" s="8">
        <v>0.00578</v>
      </c>
      <c r="E51" s="9">
        <v>541</v>
      </c>
      <c r="F51" s="9">
        <v>93291</v>
      </c>
      <c r="G51" s="9">
        <v>2663132</v>
      </c>
      <c r="H51" s="32">
        <v>28.46</v>
      </c>
    </row>
    <row r="52" spans="2:8" ht="12.75">
      <c r="B52" s="31">
        <v>48</v>
      </c>
      <c r="C52" s="7">
        <v>93020</v>
      </c>
      <c r="D52" s="10">
        <v>0.0064</v>
      </c>
      <c r="E52" s="9">
        <v>596</v>
      </c>
      <c r="F52" s="9">
        <v>92723</v>
      </c>
      <c r="G52" s="9">
        <v>2569841</v>
      </c>
      <c r="H52" s="32">
        <v>27.63</v>
      </c>
    </row>
    <row r="53" spans="2:8" ht="12.75">
      <c r="B53" s="31">
        <v>49</v>
      </c>
      <c r="C53" s="7">
        <v>92425</v>
      </c>
      <c r="D53" s="8">
        <v>0.00708</v>
      </c>
      <c r="E53" s="9">
        <v>654</v>
      </c>
      <c r="F53" s="9">
        <v>92098</v>
      </c>
      <c r="G53" s="9">
        <v>2477119</v>
      </c>
      <c r="H53" s="32">
        <v>26.8</v>
      </c>
    </row>
    <row r="54" spans="2:8" ht="12.75">
      <c r="B54" s="31">
        <v>50</v>
      </c>
      <c r="C54" s="7">
        <v>91770</v>
      </c>
      <c r="D54" s="8">
        <v>0.00781</v>
      </c>
      <c r="E54" s="9">
        <v>717</v>
      </c>
      <c r="F54" s="9">
        <v>91412</v>
      </c>
      <c r="G54" s="9">
        <v>2385021</v>
      </c>
      <c r="H54" s="32">
        <v>25.99</v>
      </c>
    </row>
    <row r="55" spans="2:8" ht="12.75">
      <c r="B55" s="31">
        <v>51</v>
      </c>
      <c r="C55" s="7">
        <v>91054</v>
      </c>
      <c r="D55" s="8">
        <v>0.00859</v>
      </c>
      <c r="E55" s="9">
        <v>782</v>
      </c>
      <c r="F55" s="9">
        <v>90663</v>
      </c>
      <c r="G55" s="9">
        <v>2293609</v>
      </c>
      <c r="H55" s="32">
        <v>25.19</v>
      </c>
    </row>
    <row r="56" spans="2:8" ht="12.75">
      <c r="B56" s="31">
        <v>52</v>
      </c>
      <c r="C56" s="7">
        <v>90272</v>
      </c>
      <c r="D56" s="8">
        <v>0.00941</v>
      </c>
      <c r="E56" s="9">
        <v>850</v>
      </c>
      <c r="F56" s="9">
        <v>89847</v>
      </c>
      <c r="G56" s="9">
        <v>2202946</v>
      </c>
      <c r="H56" s="33">
        <v>24.4</v>
      </c>
    </row>
    <row r="57" spans="2:8" ht="12.75">
      <c r="B57" s="31">
        <v>53</v>
      </c>
      <c r="C57" s="7">
        <v>89422</v>
      </c>
      <c r="D57" s="8">
        <v>0.01029</v>
      </c>
      <c r="E57" s="9">
        <v>920</v>
      </c>
      <c r="F57" s="9">
        <v>88962</v>
      </c>
      <c r="G57" s="9">
        <v>2113099</v>
      </c>
      <c r="H57" s="32">
        <v>23.63</v>
      </c>
    </row>
    <row r="58" spans="2:8" ht="12.75">
      <c r="B58" s="31">
        <v>54</v>
      </c>
      <c r="C58" s="7">
        <v>88502</v>
      </c>
      <c r="D58" s="8">
        <v>0.01122</v>
      </c>
      <c r="E58" s="9">
        <v>993</v>
      </c>
      <c r="F58" s="9">
        <v>88006</v>
      </c>
      <c r="G58" s="9">
        <v>2024137</v>
      </c>
      <c r="H58" s="32">
        <v>22.87</v>
      </c>
    </row>
    <row r="59" spans="2:8" ht="12.75">
      <c r="B59" s="31">
        <v>55</v>
      </c>
      <c r="C59" s="7">
        <v>87510</v>
      </c>
      <c r="D59" s="8">
        <v>0.0122</v>
      </c>
      <c r="E59" s="9">
        <v>1068</v>
      </c>
      <c r="F59" s="9">
        <v>86976</v>
      </c>
      <c r="G59" s="9">
        <v>1936131</v>
      </c>
      <c r="H59" s="32">
        <v>22.12</v>
      </c>
    </row>
    <row r="60" spans="2:8" ht="12.75">
      <c r="B60" s="31">
        <v>56</v>
      </c>
      <c r="C60" s="7">
        <v>86442</v>
      </c>
      <c r="D60" s="8">
        <v>0.01325</v>
      </c>
      <c r="E60" s="9">
        <v>1145</v>
      </c>
      <c r="F60" s="9">
        <v>85869</v>
      </c>
      <c r="G60" s="9">
        <v>1849155</v>
      </c>
      <c r="H60" s="32">
        <v>21.39</v>
      </c>
    </row>
    <row r="61" spans="2:8" ht="12.75">
      <c r="B61" s="31">
        <v>57</v>
      </c>
      <c r="C61" s="7">
        <v>85296</v>
      </c>
      <c r="D61" s="8">
        <v>0.01436</v>
      </c>
      <c r="E61" s="9">
        <v>1225</v>
      </c>
      <c r="F61" s="9">
        <v>84684</v>
      </c>
      <c r="G61" s="9">
        <v>1763286</v>
      </c>
      <c r="H61" s="32">
        <v>20.67</v>
      </c>
    </row>
    <row r="62" spans="2:8" ht="12.75">
      <c r="B62" s="31">
        <v>58</v>
      </c>
      <c r="C62" s="7">
        <v>84071</v>
      </c>
      <c r="D62" s="8">
        <v>0.01554</v>
      </c>
      <c r="E62" s="9">
        <v>1306</v>
      </c>
      <c r="F62" s="9">
        <v>83418</v>
      </c>
      <c r="G62" s="9">
        <v>1678603</v>
      </c>
      <c r="H62" s="32">
        <v>19.97</v>
      </c>
    </row>
    <row r="63" spans="2:8" ht="12.75">
      <c r="B63" s="31">
        <v>59</v>
      </c>
      <c r="C63" s="7">
        <v>82765</v>
      </c>
      <c r="D63" s="8">
        <v>0.01678</v>
      </c>
      <c r="E63" s="9">
        <v>1389</v>
      </c>
      <c r="F63" s="9">
        <v>82070</v>
      </c>
      <c r="G63" s="9">
        <v>1595185</v>
      </c>
      <c r="H63" s="32">
        <v>19.27</v>
      </c>
    </row>
    <row r="64" spans="2:8" ht="12.75">
      <c r="B64" s="31">
        <v>60</v>
      </c>
      <c r="C64" s="7">
        <v>81375</v>
      </c>
      <c r="D64" s="8">
        <v>0.01809</v>
      </c>
      <c r="E64" s="9">
        <v>1472</v>
      </c>
      <c r="F64" s="9">
        <v>80639</v>
      </c>
      <c r="G64" s="9">
        <v>1513115</v>
      </c>
      <c r="H64" s="32">
        <v>18.59</v>
      </c>
    </row>
    <row r="65" spans="2:8" ht="12.75">
      <c r="B65" s="31">
        <v>61</v>
      </c>
      <c r="C65" s="7">
        <v>79903</v>
      </c>
      <c r="D65" s="8">
        <v>0.01946</v>
      </c>
      <c r="E65" s="9">
        <v>1555</v>
      </c>
      <c r="F65" s="9">
        <v>79126</v>
      </c>
      <c r="G65" s="9">
        <v>1432475</v>
      </c>
      <c r="H65" s="32">
        <v>17.93</v>
      </c>
    </row>
    <row r="66" spans="2:8" ht="12.75">
      <c r="B66" s="31">
        <v>62</v>
      </c>
      <c r="C66" s="7">
        <v>78348</v>
      </c>
      <c r="D66" s="8">
        <v>0.02088</v>
      </c>
      <c r="E66" s="9">
        <v>1636</v>
      </c>
      <c r="F66" s="9">
        <v>77530</v>
      </c>
      <c r="G66" s="9">
        <v>1353350</v>
      </c>
      <c r="H66" s="32">
        <v>17.27</v>
      </c>
    </row>
    <row r="67" spans="2:8" ht="12.75">
      <c r="B67" s="31">
        <v>63</v>
      </c>
      <c r="C67" s="7">
        <v>76712</v>
      </c>
      <c r="D67" s="8">
        <v>0.02236</v>
      </c>
      <c r="E67" s="9">
        <v>1715</v>
      </c>
      <c r="F67" s="9">
        <v>75855</v>
      </c>
      <c r="G67" s="9">
        <v>1275819</v>
      </c>
      <c r="H67" s="32">
        <v>16.63</v>
      </c>
    </row>
    <row r="68" spans="2:8" ht="12.75">
      <c r="B68" s="31">
        <v>64</v>
      </c>
      <c r="C68" s="7">
        <v>74997</v>
      </c>
      <c r="D68" s="8">
        <v>0.02389</v>
      </c>
      <c r="E68" s="9">
        <v>1792</v>
      </c>
      <c r="F68" s="9">
        <v>74101</v>
      </c>
      <c r="G68" s="9">
        <v>1199964</v>
      </c>
      <c r="H68" s="32">
        <v>16</v>
      </c>
    </row>
    <row r="69" spans="2:8" ht="12.75">
      <c r="B69" s="31">
        <v>65</v>
      </c>
      <c r="C69" s="7">
        <v>73206</v>
      </c>
      <c r="D69" s="8">
        <v>0.02549</v>
      </c>
      <c r="E69" s="9">
        <v>1866</v>
      </c>
      <c r="F69" s="9">
        <v>72272</v>
      </c>
      <c r="G69" s="9">
        <v>1125863</v>
      </c>
      <c r="H69" s="32">
        <v>15.38</v>
      </c>
    </row>
    <row r="70" spans="2:8" ht="12.75">
      <c r="B70" s="31">
        <v>66</v>
      </c>
      <c r="C70" s="7">
        <v>71339</v>
      </c>
      <c r="D70" s="8">
        <v>0.02717</v>
      </c>
      <c r="E70" s="9">
        <v>1938</v>
      </c>
      <c r="F70" s="9">
        <v>70370</v>
      </c>
      <c r="G70" s="9">
        <v>1053590</v>
      </c>
      <c r="H70" s="32">
        <v>14.77</v>
      </c>
    </row>
    <row r="71" spans="2:8" ht="12.75">
      <c r="B71" s="31">
        <v>67</v>
      </c>
      <c r="C71" s="7">
        <v>69401</v>
      </c>
      <c r="D71" s="8">
        <v>0.02896</v>
      </c>
      <c r="E71" s="9">
        <v>2010</v>
      </c>
      <c r="F71" s="9">
        <v>68396</v>
      </c>
      <c r="G71" s="9">
        <v>983220</v>
      </c>
      <c r="H71" s="32">
        <v>14.17</v>
      </c>
    </row>
    <row r="72" spans="2:8" ht="12.75">
      <c r="B72" s="31">
        <v>68</v>
      </c>
      <c r="C72" s="7">
        <v>67391</v>
      </c>
      <c r="D72" s="8">
        <v>0.03088</v>
      </c>
      <c r="E72" s="9">
        <v>2081</v>
      </c>
      <c r="F72" s="9">
        <v>66351</v>
      </c>
      <c r="G72" s="9">
        <v>914824</v>
      </c>
      <c r="H72" s="32">
        <v>13.57</v>
      </c>
    </row>
    <row r="73" spans="2:8" ht="12.75">
      <c r="B73" s="31">
        <v>69</v>
      </c>
      <c r="C73" s="7">
        <v>65310</v>
      </c>
      <c r="D73" s="10">
        <v>0.03298</v>
      </c>
      <c r="E73" s="9">
        <v>2154</v>
      </c>
      <c r="F73" s="9">
        <v>64233</v>
      </c>
      <c r="G73" s="9">
        <v>848473</v>
      </c>
      <c r="H73" s="32">
        <v>12.99</v>
      </c>
    </row>
    <row r="74" spans="2:8" ht="12.75">
      <c r="B74" s="31">
        <v>70</v>
      </c>
      <c r="C74" s="7">
        <v>63157</v>
      </c>
      <c r="D74" s="8">
        <v>0.03529</v>
      </c>
      <c r="E74" s="9">
        <v>2229</v>
      </c>
      <c r="F74" s="9">
        <v>62042</v>
      </c>
      <c r="G74" s="9">
        <v>784240</v>
      </c>
      <c r="H74" s="32">
        <v>12.42</v>
      </c>
    </row>
    <row r="75" spans="2:8" ht="12.75">
      <c r="B75" s="31">
        <v>71</v>
      </c>
      <c r="C75" s="7">
        <v>60928</v>
      </c>
      <c r="D75" s="8">
        <v>0.03785</v>
      </c>
      <c r="E75" s="9">
        <v>2306</v>
      </c>
      <c r="F75" s="9">
        <v>59775</v>
      </c>
      <c r="G75" s="9">
        <v>722197</v>
      </c>
      <c r="H75" s="32">
        <v>11.85</v>
      </c>
    </row>
    <row r="76" spans="2:8" ht="12.75">
      <c r="B76" s="31">
        <v>72</v>
      </c>
      <c r="C76" s="7">
        <v>58622</v>
      </c>
      <c r="D76" s="8">
        <v>0.04072</v>
      </c>
      <c r="E76" s="9">
        <v>2387</v>
      </c>
      <c r="F76" s="9">
        <v>57428</v>
      </c>
      <c r="G76" s="9">
        <v>662423</v>
      </c>
      <c r="H76" s="32">
        <v>11.3</v>
      </c>
    </row>
    <row r="77" spans="2:8" ht="12.75">
      <c r="B77" s="31">
        <v>73</v>
      </c>
      <c r="C77" s="7">
        <v>56234</v>
      </c>
      <c r="D77" s="8">
        <v>0.04394</v>
      </c>
      <c r="E77" s="9">
        <v>2471</v>
      </c>
      <c r="F77" s="9">
        <v>54999</v>
      </c>
      <c r="G77" s="9">
        <v>604995</v>
      </c>
      <c r="H77" s="33">
        <v>10.76</v>
      </c>
    </row>
    <row r="78" spans="2:8" ht="12.75">
      <c r="B78" s="31">
        <v>74</v>
      </c>
      <c r="C78" s="7">
        <v>53763</v>
      </c>
      <c r="D78" s="8">
        <v>0.04754</v>
      </c>
      <c r="E78" s="9">
        <v>2556</v>
      </c>
      <c r="F78" s="9">
        <v>52485</v>
      </c>
      <c r="G78" s="9">
        <v>549996</v>
      </c>
      <c r="H78" s="32">
        <v>10.23</v>
      </c>
    </row>
    <row r="79" spans="2:8" ht="12.75">
      <c r="B79" s="31">
        <v>75</v>
      </c>
      <c r="C79" s="7">
        <v>51207</v>
      </c>
      <c r="D79" s="8">
        <v>0.05157</v>
      </c>
      <c r="E79" s="9">
        <v>2641</v>
      </c>
      <c r="F79" s="9">
        <v>49887</v>
      </c>
      <c r="G79" s="9">
        <v>497510</v>
      </c>
      <c r="H79" s="32">
        <v>9.72</v>
      </c>
    </row>
    <row r="80" spans="2:8" ht="12.75">
      <c r="B80" s="31">
        <v>76</v>
      </c>
      <c r="C80" s="7">
        <v>48567</v>
      </c>
      <c r="D80" s="8">
        <v>0.05604</v>
      </c>
      <c r="E80" s="9">
        <v>2722</v>
      </c>
      <c r="F80" s="9">
        <v>47206</v>
      </c>
      <c r="G80" s="9">
        <v>447623</v>
      </c>
      <c r="H80" s="33">
        <v>9.22</v>
      </c>
    </row>
    <row r="81" spans="2:8" ht="12.75">
      <c r="B81" s="31">
        <v>77</v>
      </c>
      <c r="C81" s="7">
        <v>45845</v>
      </c>
      <c r="D81" s="10">
        <v>0.06098</v>
      </c>
      <c r="E81" s="9">
        <v>2796</v>
      </c>
      <c r="F81" s="9">
        <v>44447</v>
      </c>
      <c r="G81" s="9">
        <v>400418</v>
      </c>
      <c r="H81" s="32">
        <v>8.73</v>
      </c>
    </row>
    <row r="82" spans="2:8" ht="12.75">
      <c r="B82" s="31">
        <v>78</v>
      </c>
      <c r="C82" s="7">
        <v>43049</v>
      </c>
      <c r="D82" s="8">
        <v>0.06641</v>
      </c>
      <c r="E82" s="9">
        <v>2859</v>
      </c>
      <c r="F82" s="9">
        <v>41620</v>
      </c>
      <c r="G82" s="9">
        <v>355971</v>
      </c>
      <c r="H82" s="33">
        <v>8.27</v>
      </c>
    </row>
    <row r="83" spans="2:8" ht="12.75">
      <c r="B83" s="31">
        <v>79</v>
      </c>
      <c r="C83" s="7">
        <v>40190</v>
      </c>
      <c r="D83" s="8">
        <v>0.07234</v>
      </c>
      <c r="E83" s="9">
        <v>2907</v>
      </c>
      <c r="F83" s="9">
        <v>38736</v>
      </c>
      <c r="G83" s="9">
        <v>314351</v>
      </c>
      <c r="H83" s="32">
        <v>7.82</v>
      </c>
    </row>
    <row r="84" spans="2:8" ht="12.75">
      <c r="B84" s="31">
        <v>80</v>
      </c>
      <c r="C84" s="7">
        <v>37283</v>
      </c>
      <c r="D84" s="8">
        <v>0.07877</v>
      </c>
      <c r="E84" s="9">
        <v>2937</v>
      </c>
      <c r="F84" s="9">
        <v>35814</v>
      </c>
      <c r="G84" s="9">
        <v>275615</v>
      </c>
      <c r="H84" s="32">
        <v>7.39</v>
      </c>
    </row>
    <row r="85" spans="2:8" ht="12.75">
      <c r="B85" s="31">
        <v>81</v>
      </c>
      <c r="C85" s="7">
        <v>34346</v>
      </c>
      <c r="D85" s="8">
        <v>0.0857</v>
      </c>
      <c r="E85" s="9">
        <v>2944</v>
      </c>
      <c r="F85" s="9">
        <v>32874</v>
      </c>
      <c r="G85" s="9">
        <v>239800</v>
      </c>
      <c r="H85" s="32">
        <v>6.98</v>
      </c>
    </row>
    <row r="86" spans="2:8" ht="12.75">
      <c r="B86" s="31">
        <v>82</v>
      </c>
      <c r="C86" s="7">
        <v>31402</v>
      </c>
      <c r="D86" s="8">
        <v>0.09316</v>
      </c>
      <c r="E86" s="9">
        <v>2925</v>
      </c>
      <c r="F86" s="9">
        <v>29940</v>
      </c>
      <c r="G86" s="9">
        <v>206926</v>
      </c>
      <c r="H86" s="32">
        <v>6.59</v>
      </c>
    </row>
    <row r="87" spans="2:8" ht="12.75">
      <c r="B87" s="31">
        <v>83</v>
      </c>
      <c r="C87" s="7">
        <v>28477</v>
      </c>
      <c r="D87" s="8">
        <v>0.10115</v>
      </c>
      <c r="E87" s="9">
        <v>2880</v>
      </c>
      <c r="F87" s="9">
        <v>27037</v>
      </c>
      <c r="G87" s="9">
        <v>176986</v>
      </c>
      <c r="H87" s="32">
        <v>6.22</v>
      </c>
    </row>
    <row r="88" spans="2:8" ht="12.75">
      <c r="B88" s="31">
        <v>84</v>
      </c>
      <c r="C88" s="7">
        <v>25597</v>
      </c>
      <c r="D88" s="8">
        <v>0.1097</v>
      </c>
      <c r="E88" s="9">
        <v>2808</v>
      </c>
      <c r="F88" s="9">
        <v>24193</v>
      </c>
      <c r="G88" s="9">
        <v>149949</v>
      </c>
      <c r="H88" s="32">
        <v>5.86</v>
      </c>
    </row>
    <row r="89" spans="2:8" ht="12.75">
      <c r="B89" s="31">
        <v>85</v>
      </c>
      <c r="C89" s="7">
        <v>22789</v>
      </c>
      <c r="D89" s="8">
        <v>0.11883</v>
      </c>
      <c r="E89" s="9">
        <v>2708</v>
      </c>
      <c r="F89" s="9">
        <v>21435</v>
      </c>
      <c r="G89" s="9">
        <v>125757</v>
      </c>
      <c r="H89" s="32">
        <v>5.52</v>
      </c>
    </row>
    <row r="90" spans="2:8" ht="12.75">
      <c r="B90" s="31">
        <v>86</v>
      </c>
      <c r="C90" s="7">
        <v>20081</v>
      </c>
      <c r="D90" s="8">
        <v>0.12859</v>
      </c>
      <c r="E90" s="9">
        <v>2582</v>
      </c>
      <c r="F90" s="9">
        <v>18790</v>
      </c>
      <c r="G90" s="9">
        <v>104322</v>
      </c>
      <c r="H90" s="32">
        <v>5.2</v>
      </c>
    </row>
    <row r="91" spans="2:8" ht="12.75">
      <c r="B91" s="31">
        <v>87</v>
      </c>
      <c r="C91" s="7">
        <v>17498</v>
      </c>
      <c r="D91" s="8">
        <v>0.13901</v>
      </c>
      <c r="E91" s="9">
        <v>2432</v>
      </c>
      <c r="F91" s="9">
        <v>16282</v>
      </c>
      <c r="G91" s="9">
        <v>85532</v>
      </c>
      <c r="H91" s="32">
        <v>4.89</v>
      </c>
    </row>
    <row r="92" spans="2:8" ht="12.75">
      <c r="B92" s="31">
        <v>88</v>
      </c>
      <c r="C92" s="7">
        <v>15066</v>
      </c>
      <c r="D92" s="8">
        <v>0.15012</v>
      </c>
      <c r="E92" s="9">
        <v>2262</v>
      </c>
      <c r="F92" s="9">
        <v>13935</v>
      </c>
      <c r="G92" s="9">
        <v>69250</v>
      </c>
      <c r="H92" s="32">
        <v>4.6</v>
      </c>
    </row>
    <row r="93" spans="2:8" ht="12.75">
      <c r="B93" s="31">
        <v>89</v>
      </c>
      <c r="C93" s="7">
        <v>12804</v>
      </c>
      <c r="D93" s="8">
        <v>0.16199</v>
      </c>
      <c r="E93" s="9">
        <v>2074</v>
      </c>
      <c r="F93" s="9">
        <v>11767</v>
      </c>
      <c r="G93" s="9">
        <v>55315</v>
      </c>
      <c r="H93" s="32">
        <v>4.32</v>
      </c>
    </row>
    <row r="94" spans="2:8" ht="12.75">
      <c r="B94" s="31">
        <v>90</v>
      </c>
      <c r="C94" s="7">
        <v>10730</v>
      </c>
      <c r="D94" s="8">
        <v>0.17458</v>
      </c>
      <c r="E94" s="9">
        <v>1873</v>
      </c>
      <c r="F94" s="9">
        <v>9793</v>
      </c>
      <c r="G94" s="9">
        <v>43548</v>
      </c>
      <c r="H94" s="32">
        <v>4.06</v>
      </c>
    </row>
    <row r="95" spans="2:8" ht="12.75">
      <c r="B95" s="31">
        <v>91</v>
      </c>
      <c r="C95" s="7">
        <v>8857</v>
      </c>
      <c r="D95" s="8">
        <v>0.18808</v>
      </c>
      <c r="E95" s="9">
        <v>1666</v>
      </c>
      <c r="F95" s="9">
        <v>8024</v>
      </c>
      <c r="G95" s="9">
        <v>33754</v>
      </c>
      <c r="H95" s="32">
        <v>3.81</v>
      </c>
    </row>
    <row r="96" spans="2:8" ht="12.75">
      <c r="B96" s="31">
        <v>92</v>
      </c>
      <c r="C96" s="7">
        <v>7191</v>
      </c>
      <c r="D96" s="10">
        <v>0.20235</v>
      </c>
      <c r="E96" s="9">
        <v>1455</v>
      </c>
      <c r="F96" s="9">
        <v>6463</v>
      </c>
      <c r="G96" s="9">
        <v>25730</v>
      </c>
      <c r="H96" s="32">
        <v>3.58</v>
      </c>
    </row>
    <row r="97" spans="2:8" ht="12.75">
      <c r="B97" s="31">
        <v>93</v>
      </c>
      <c r="C97" s="7">
        <v>5736</v>
      </c>
      <c r="D97" s="8">
        <v>0.21739</v>
      </c>
      <c r="E97" s="9">
        <v>1247</v>
      </c>
      <c r="F97" s="9">
        <v>5112</v>
      </c>
      <c r="G97" s="9">
        <v>19267</v>
      </c>
      <c r="H97" s="32">
        <v>3.36</v>
      </c>
    </row>
    <row r="98" spans="2:8" ht="12.75">
      <c r="B98" s="31">
        <v>94</v>
      </c>
      <c r="C98" s="7">
        <v>4489</v>
      </c>
      <c r="D98" s="8">
        <v>0.2332</v>
      </c>
      <c r="E98" s="9">
        <v>1047</v>
      </c>
      <c r="F98" s="9">
        <v>3966</v>
      </c>
      <c r="G98" s="9">
        <v>14155</v>
      </c>
      <c r="H98" s="32">
        <v>3.15</v>
      </c>
    </row>
    <row r="99" spans="2:8" ht="12.75">
      <c r="B99" s="31">
        <v>95</v>
      </c>
      <c r="C99" s="7">
        <v>3442</v>
      </c>
      <c r="D99" s="8">
        <v>0.24977</v>
      </c>
      <c r="E99" s="9">
        <v>860</v>
      </c>
      <c r="F99" s="9">
        <v>3012</v>
      </c>
      <c r="G99" s="9">
        <v>10189</v>
      </c>
      <c r="H99" s="32">
        <v>2.96</v>
      </c>
    </row>
    <row r="100" spans="2:8" ht="12.75">
      <c r="B100" s="31">
        <v>96</v>
      </c>
      <c r="C100" s="7">
        <v>2582</v>
      </c>
      <c r="D100" s="8">
        <v>0.26709</v>
      </c>
      <c r="E100" s="9">
        <v>690</v>
      </c>
      <c r="F100" s="9">
        <v>2238</v>
      </c>
      <c r="G100" s="9">
        <v>7177</v>
      </c>
      <c r="H100" s="32">
        <v>2.78</v>
      </c>
    </row>
    <row r="101" spans="2:8" ht="12.75">
      <c r="B101" s="31">
        <v>97</v>
      </c>
      <c r="C101" s="7">
        <v>1893</v>
      </c>
      <c r="D101" s="8">
        <v>0.28515</v>
      </c>
      <c r="E101" s="9">
        <v>540</v>
      </c>
      <c r="F101" s="9">
        <v>1623</v>
      </c>
      <c r="G101" s="9">
        <v>4939</v>
      </c>
      <c r="H101" s="32">
        <v>2.61</v>
      </c>
    </row>
    <row r="102" spans="2:8" ht="12.75">
      <c r="B102" s="31">
        <v>98</v>
      </c>
      <c r="C102" s="7">
        <v>1353</v>
      </c>
      <c r="D102" s="8">
        <v>0.30392</v>
      </c>
      <c r="E102" s="9">
        <v>411</v>
      </c>
      <c r="F102" s="9">
        <v>1147</v>
      </c>
      <c r="G102" s="9">
        <v>3316</v>
      </c>
      <c r="H102" s="32">
        <v>2.45</v>
      </c>
    </row>
    <row r="103" spans="2:8" ht="12.75">
      <c r="B103" s="31">
        <v>99</v>
      </c>
      <c r="C103" s="7">
        <v>942</v>
      </c>
      <c r="D103" s="8">
        <v>0.32337</v>
      </c>
      <c r="E103" s="9">
        <v>305</v>
      </c>
      <c r="F103" s="9">
        <v>789</v>
      </c>
      <c r="G103" s="9">
        <v>2169</v>
      </c>
      <c r="H103" s="32">
        <v>2.3</v>
      </c>
    </row>
    <row r="104" spans="2:8" ht="13.5" thickBot="1">
      <c r="B104" s="34">
        <v>100</v>
      </c>
      <c r="C104" s="35">
        <v>637</v>
      </c>
      <c r="D104" s="36">
        <v>0.34347</v>
      </c>
      <c r="E104" s="37">
        <v>219</v>
      </c>
      <c r="F104" s="37">
        <v>528</v>
      </c>
      <c r="G104" s="37">
        <v>1380</v>
      </c>
      <c r="H104" s="38">
        <v>2.17</v>
      </c>
    </row>
  </sheetData>
  <sheetProtection password="C6FB" sheet="1" selectLockedCells="1" selectUnlockedCells="1"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&amp;C&amp;"Arial CE,Kursywa\Ubezpieczenia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10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2.625" style="3" customWidth="1"/>
    <col min="3" max="3" width="12.625" style="6" customWidth="1"/>
    <col min="4" max="4" width="12.625" style="1" customWidth="1"/>
    <col min="5" max="7" width="12.625" style="6" customWidth="1"/>
    <col min="8" max="8" width="12.625" style="0" customWidth="1"/>
  </cols>
  <sheetData>
    <row r="1" spans="2:8" ht="12.75">
      <c r="B1" s="23" t="s">
        <v>39</v>
      </c>
      <c r="C1" s="22"/>
      <c r="D1" s="25"/>
      <c r="E1" s="22"/>
      <c r="F1" s="22"/>
      <c r="G1" s="22"/>
      <c r="H1" s="21"/>
    </row>
    <row r="2" ht="13.5" thickBot="1"/>
    <row r="3" spans="2:8" ht="16.5" thickBot="1">
      <c r="B3" s="44" t="s">
        <v>0</v>
      </c>
      <c r="C3" s="45" t="s">
        <v>1</v>
      </c>
      <c r="D3" s="46" t="s">
        <v>2</v>
      </c>
      <c r="E3" s="45" t="s">
        <v>3</v>
      </c>
      <c r="F3" s="45" t="s">
        <v>4</v>
      </c>
      <c r="G3" s="45" t="s">
        <v>5</v>
      </c>
      <c r="H3" s="47" t="s">
        <v>6</v>
      </c>
    </row>
    <row r="4" spans="2:8" ht="12.75">
      <c r="B4" s="39">
        <v>0</v>
      </c>
      <c r="C4" s="42">
        <v>100000</v>
      </c>
      <c r="D4" s="50">
        <v>0.00426</v>
      </c>
      <c r="E4" s="42">
        <v>426</v>
      </c>
      <c r="F4" s="42">
        <v>99630</v>
      </c>
      <c r="G4" s="42">
        <v>8098110</v>
      </c>
      <c r="H4" s="43">
        <v>80.98</v>
      </c>
    </row>
    <row r="5" spans="2:8" ht="12.75">
      <c r="B5" s="31">
        <v>1</v>
      </c>
      <c r="C5" s="9">
        <v>99574</v>
      </c>
      <c r="D5" s="10">
        <v>0.00021</v>
      </c>
      <c r="E5" s="9">
        <v>21</v>
      </c>
      <c r="F5" s="9">
        <v>99563</v>
      </c>
      <c r="G5" s="9">
        <v>7998480</v>
      </c>
      <c r="H5" s="32">
        <v>80.33</v>
      </c>
    </row>
    <row r="6" spans="2:8" ht="12.75">
      <c r="B6" s="31">
        <v>2</v>
      </c>
      <c r="C6" s="9">
        <v>99552</v>
      </c>
      <c r="D6" s="10">
        <v>0.00015</v>
      </c>
      <c r="E6" s="9">
        <v>15</v>
      </c>
      <c r="F6" s="9">
        <v>99545</v>
      </c>
      <c r="G6" s="9">
        <v>7898917</v>
      </c>
      <c r="H6" s="32">
        <v>79.34</v>
      </c>
    </row>
    <row r="7" spans="2:8" ht="12.75">
      <c r="B7" s="31">
        <v>3</v>
      </c>
      <c r="C7" s="9">
        <v>99537</v>
      </c>
      <c r="D7" s="10">
        <v>0.00012</v>
      </c>
      <c r="E7" s="9">
        <v>11</v>
      </c>
      <c r="F7" s="9">
        <v>99531</v>
      </c>
      <c r="G7" s="9">
        <v>7799372</v>
      </c>
      <c r="H7" s="32">
        <v>78.36</v>
      </c>
    </row>
    <row r="8" spans="2:8" ht="12.75">
      <c r="B8" s="31">
        <v>4</v>
      </c>
      <c r="C8" s="9">
        <v>99525</v>
      </c>
      <c r="D8" s="10">
        <v>0.0001</v>
      </c>
      <c r="E8" s="9">
        <v>10</v>
      </c>
      <c r="F8" s="9">
        <v>99520</v>
      </c>
      <c r="G8" s="9">
        <v>7699841</v>
      </c>
      <c r="H8" s="32">
        <v>77.37</v>
      </c>
    </row>
    <row r="9" spans="2:8" ht="12.75">
      <c r="B9" s="31">
        <v>5</v>
      </c>
      <c r="C9" s="9">
        <v>99515</v>
      </c>
      <c r="D9" s="10">
        <v>0.0001</v>
      </c>
      <c r="E9" s="9">
        <v>10</v>
      </c>
      <c r="F9" s="9">
        <v>99510</v>
      </c>
      <c r="G9" s="9">
        <v>7600321</v>
      </c>
      <c r="H9" s="32">
        <v>76.37</v>
      </c>
    </row>
    <row r="10" spans="2:8" ht="12.75">
      <c r="B10" s="31">
        <v>6</v>
      </c>
      <c r="C10" s="9">
        <v>99506</v>
      </c>
      <c r="D10" s="10">
        <v>9E-05</v>
      </c>
      <c r="E10" s="9">
        <v>9</v>
      </c>
      <c r="F10" s="9">
        <v>99501</v>
      </c>
      <c r="G10" s="9">
        <v>7500810</v>
      </c>
      <c r="H10" s="32">
        <v>75.38</v>
      </c>
    </row>
    <row r="11" spans="2:8" ht="12.75">
      <c r="B11" s="31">
        <v>7</v>
      </c>
      <c r="C11" s="9">
        <v>99496</v>
      </c>
      <c r="D11" s="10">
        <v>9E-05</v>
      </c>
      <c r="E11" s="9">
        <v>9</v>
      </c>
      <c r="F11" s="9">
        <v>99492</v>
      </c>
      <c r="G11" s="9">
        <v>7401309</v>
      </c>
      <c r="H11" s="32">
        <v>74.39</v>
      </c>
    </row>
    <row r="12" spans="2:8" ht="12.75">
      <c r="B12" s="31">
        <v>8</v>
      </c>
      <c r="C12" s="9">
        <v>99487</v>
      </c>
      <c r="D12" s="10">
        <v>9E-05</v>
      </c>
      <c r="E12" s="9">
        <v>9</v>
      </c>
      <c r="F12" s="9">
        <v>99483</v>
      </c>
      <c r="G12" s="9">
        <v>7301817</v>
      </c>
      <c r="H12" s="32">
        <v>73.39</v>
      </c>
    </row>
    <row r="13" spans="2:8" ht="12.75">
      <c r="B13" s="31">
        <v>9</v>
      </c>
      <c r="C13" s="9">
        <v>99479</v>
      </c>
      <c r="D13" s="10">
        <v>8E-05</v>
      </c>
      <c r="E13" s="9">
        <v>8</v>
      </c>
      <c r="F13" s="9">
        <v>99474</v>
      </c>
      <c r="G13" s="9">
        <v>7202335</v>
      </c>
      <c r="H13" s="32">
        <v>72.4</v>
      </c>
    </row>
    <row r="14" spans="2:8" ht="12.75">
      <c r="B14" s="31">
        <v>10</v>
      </c>
      <c r="C14" s="9">
        <v>99470</v>
      </c>
      <c r="D14" s="10">
        <v>9E-05</v>
      </c>
      <c r="E14" s="9">
        <v>9</v>
      </c>
      <c r="F14" s="9">
        <v>99466</v>
      </c>
      <c r="G14" s="9">
        <v>7102860</v>
      </c>
      <c r="H14" s="32">
        <v>71.41</v>
      </c>
    </row>
    <row r="15" spans="2:8" ht="12.75">
      <c r="B15" s="31">
        <v>11</v>
      </c>
      <c r="C15" s="9">
        <v>99461</v>
      </c>
      <c r="D15" s="10">
        <v>0.0001</v>
      </c>
      <c r="E15" s="9">
        <v>10</v>
      </c>
      <c r="F15" s="9">
        <v>99456</v>
      </c>
      <c r="G15" s="9">
        <v>7003394</v>
      </c>
      <c r="H15" s="32">
        <v>70.41</v>
      </c>
    </row>
    <row r="16" spans="2:8" ht="12.75">
      <c r="B16" s="31">
        <v>12</v>
      </c>
      <c r="C16" s="9">
        <v>99452</v>
      </c>
      <c r="D16" s="10">
        <v>0.00011</v>
      </c>
      <c r="E16" s="9">
        <v>11</v>
      </c>
      <c r="F16" s="9">
        <v>99446</v>
      </c>
      <c r="G16" s="9">
        <v>6903938</v>
      </c>
      <c r="H16" s="32">
        <v>69.42</v>
      </c>
    </row>
    <row r="17" spans="2:8" ht="12.75">
      <c r="B17" s="31">
        <v>13</v>
      </c>
      <c r="C17" s="9">
        <v>99440</v>
      </c>
      <c r="D17" s="10">
        <v>0.00013</v>
      </c>
      <c r="E17" s="9">
        <v>13</v>
      </c>
      <c r="F17" s="9">
        <v>99434</v>
      </c>
      <c r="G17" s="9">
        <v>6804492</v>
      </c>
      <c r="H17" s="33">
        <v>68.43</v>
      </c>
    </row>
    <row r="18" spans="2:8" ht="12.75">
      <c r="B18" s="31">
        <v>14</v>
      </c>
      <c r="C18" s="9">
        <v>99427</v>
      </c>
      <c r="D18" s="10">
        <v>0.00016</v>
      </c>
      <c r="E18" s="9">
        <v>16</v>
      </c>
      <c r="F18" s="9">
        <v>99419</v>
      </c>
      <c r="G18" s="9">
        <v>6705058</v>
      </c>
      <c r="H18" s="32">
        <v>67.44</v>
      </c>
    </row>
    <row r="19" spans="2:8" ht="12.75">
      <c r="B19" s="31">
        <v>15</v>
      </c>
      <c r="C19" s="9">
        <v>99412</v>
      </c>
      <c r="D19" s="10">
        <v>0.00018</v>
      </c>
      <c r="E19" s="9">
        <v>18</v>
      </c>
      <c r="F19" s="9">
        <v>99403</v>
      </c>
      <c r="G19" s="9">
        <v>6605639</v>
      </c>
      <c r="H19" s="32">
        <v>66.45</v>
      </c>
    </row>
    <row r="20" spans="2:8" ht="12.75">
      <c r="B20" s="31">
        <v>16</v>
      </c>
      <c r="C20" s="9">
        <v>99393</v>
      </c>
      <c r="D20" s="10">
        <v>0.00021</v>
      </c>
      <c r="E20" s="9">
        <v>21</v>
      </c>
      <c r="F20" s="9">
        <v>99383</v>
      </c>
      <c r="G20" s="9">
        <v>6506236</v>
      </c>
      <c r="H20" s="32">
        <v>65.46</v>
      </c>
    </row>
    <row r="21" spans="2:8" ht="12.75">
      <c r="B21" s="31">
        <v>17</v>
      </c>
      <c r="C21" s="9">
        <v>99373</v>
      </c>
      <c r="D21" s="10">
        <v>0.00023</v>
      </c>
      <c r="E21" s="9">
        <v>23</v>
      </c>
      <c r="F21" s="9">
        <v>99361</v>
      </c>
      <c r="G21" s="9">
        <v>6406853</v>
      </c>
      <c r="H21" s="32">
        <v>64.47</v>
      </c>
    </row>
    <row r="22" spans="2:8" ht="12.75">
      <c r="B22" s="31">
        <v>18</v>
      </c>
      <c r="C22" s="9">
        <v>99350</v>
      </c>
      <c r="D22" s="10">
        <v>0.00024</v>
      </c>
      <c r="E22" s="9">
        <v>24</v>
      </c>
      <c r="F22" s="9">
        <v>99338</v>
      </c>
      <c r="G22" s="9">
        <v>6307492</v>
      </c>
      <c r="H22" s="32">
        <v>63.49</v>
      </c>
    </row>
    <row r="23" spans="2:8" ht="12.75">
      <c r="B23" s="31">
        <v>19</v>
      </c>
      <c r="C23" s="9">
        <v>99326</v>
      </c>
      <c r="D23" s="10">
        <v>0.00024</v>
      </c>
      <c r="E23" s="9">
        <v>24</v>
      </c>
      <c r="F23" s="9">
        <v>99314</v>
      </c>
      <c r="G23" s="9">
        <v>6208154</v>
      </c>
      <c r="H23" s="32">
        <v>62.5</v>
      </c>
    </row>
    <row r="24" spans="2:8" ht="12.75">
      <c r="B24" s="31">
        <v>20</v>
      </c>
      <c r="C24" s="9">
        <v>99302</v>
      </c>
      <c r="D24" s="10">
        <v>0.00024</v>
      </c>
      <c r="E24" s="9">
        <v>24</v>
      </c>
      <c r="F24" s="9">
        <v>99290</v>
      </c>
      <c r="G24" s="9">
        <v>6108840</v>
      </c>
      <c r="H24" s="32">
        <v>61.52</v>
      </c>
    </row>
    <row r="25" spans="2:8" ht="12.75">
      <c r="B25" s="31">
        <v>21</v>
      </c>
      <c r="C25" s="9">
        <v>99278</v>
      </c>
      <c r="D25" s="10">
        <v>0.00023</v>
      </c>
      <c r="E25" s="9">
        <v>23</v>
      </c>
      <c r="F25" s="9">
        <v>99266</v>
      </c>
      <c r="G25" s="9">
        <v>6009550</v>
      </c>
      <c r="H25" s="32">
        <v>60.53</v>
      </c>
    </row>
    <row r="26" spans="2:8" ht="12.75">
      <c r="B26" s="31">
        <v>22</v>
      </c>
      <c r="C26" s="9">
        <v>99254</v>
      </c>
      <c r="D26" s="10">
        <v>0.00023</v>
      </c>
      <c r="E26" s="9">
        <v>23</v>
      </c>
      <c r="F26" s="9">
        <v>99243</v>
      </c>
      <c r="G26" s="9">
        <v>5910284</v>
      </c>
      <c r="H26" s="32">
        <v>59.55</v>
      </c>
    </row>
    <row r="27" spans="2:8" ht="12.75">
      <c r="B27" s="31">
        <v>23</v>
      </c>
      <c r="C27" s="9">
        <v>99232</v>
      </c>
      <c r="D27" s="10">
        <v>0.00023</v>
      </c>
      <c r="E27" s="9">
        <v>22</v>
      </c>
      <c r="F27" s="9">
        <v>99220</v>
      </c>
      <c r="G27" s="9">
        <v>5811041</v>
      </c>
      <c r="H27" s="32">
        <v>58.56</v>
      </c>
    </row>
    <row r="28" spans="2:8" ht="12.75">
      <c r="B28" s="31">
        <v>24</v>
      </c>
      <c r="C28" s="9">
        <v>99209</v>
      </c>
      <c r="D28" s="10">
        <v>0.00022</v>
      </c>
      <c r="E28" s="9">
        <v>22</v>
      </c>
      <c r="F28" s="9">
        <v>99198</v>
      </c>
      <c r="G28" s="9">
        <v>5711820</v>
      </c>
      <c r="H28" s="32">
        <v>57.57</v>
      </c>
    </row>
    <row r="29" spans="2:8" ht="12.75">
      <c r="B29" s="31">
        <v>25</v>
      </c>
      <c r="C29" s="9">
        <v>99187</v>
      </c>
      <c r="D29" s="10">
        <v>0.00022</v>
      </c>
      <c r="E29" s="9">
        <v>22</v>
      </c>
      <c r="F29" s="9">
        <v>99177</v>
      </c>
      <c r="G29" s="9">
        <v>5612622</v>
      </c>
      <c r="H29" s="32">
        <v>56.59</v>
      </c>
    </row>
    <row r="30" spans="2:8" ht="12.75">
      <c r="B30" s="31">
        <v>26</v>
      </c>
      <c r="C30" s="9">
        <v>99166</v>
      </c>
      <c r="D30" s="10">
        <v>0.00022</v>
      </c>
      <c r="E30" s="9">
        <v>22</v>
      </c>
      <c r="F30" s="9">
        <v>99155</v>
      </c>
      <c r="G30" s="9">
        <v>5513446</v>
      </c>
      <c r="H30" s="32">
        <v>55.6</v>
      </c>
    </row>
    <row r="31" spans="2:8" ht="12.75">
      <c r="B31" s="31">
        <v>27</v>
      </c>
      <c r="C31" s="9">
        <v>99144</v>
      </c>
      <c r="D31" s="10">
        <v>0.00024</v>
      </c>
      <c r="E31" s="9">
        <v>24</v>
      </c>
      <c r="F31" s="9">
        <v>99131</v>
      </c>
      <c r="G31" s="9">
        <v>5414291</v>
      </c>
      <c r="H31" s="32">
        <v>54.61</v>
      </c>
    </row>
    <row r="32" spans="2:8" ht="12.75">
      <c r="B32" s="31">
        <v>28</v>
      </c>
      <c r="C32" s="9">
        <v>99119</v>
      </c>
      <c r="D32" s="10">
        <v>0.00027</v>
      </c>
      <c r="E32" s="9">
        <v>27</v>
      </c>
      <c r="F32" s="9">
        <v>99106</v>
      </c>
      <c r="G32" s="9">
        <v>5315159</v>
      </c>
      <c r="H32" s="32">
        <v>53.62</v>
      </c>
    </row>
    <row r="33" spans="2:8" ht="12.75">
      <c r="B33" s="31">
        <v>29</v>
      </c>
      <c r="C33" s="9">
        <v>99092</v>
      </c>
      <c r="D33" s="10">
        <v>0.00031</v>
      </c>
      <c r="E33" s="9">
        <v>31</v>
      </c>
      <c r="F33" s="9">
        <v>99077</v>
      </c>
      <c r="G33" s="9">
        <v>5216054</v>
      </c>
      <c r="H33" s="32">
        <v>52.64</v>
      </c>
    </row>
    <row r="34" spans="2:8" ht="12.75">
      <c r="B34" s="31">
        <v>30</v>
      </c>
      <c r="C34" s="9">
        <v>99062</v>
      </c>
      <c r="D34" s="10">
        <v>0.00033</v>
      </c>
      <c r="E34" s="9">
        <v>33</v>
      </c>
      <c r="F34" s="9">
        <v>99045</v>
      </c>
      <c r="G34" s="9">
        <v>5116977</v>
      </c>
      <c r="H34" s="32">
        <v>51.65</v>
      </c>
    </row>
    <row r="35" spans="2:8" ht="12.75">
      <c r="B35" s="31">
        <v>31</v>
      </c>
      <c r="C35" s="9">
        <v>99029</v>
      </c>
      <c r="D35" s="10">
        <v>0.00036</v>
      </c>
      <c r="E35" s="9">
        <v>36</v>
      </c>
      <c r="F35" s="9">
        <v>99011</v>
      </c>
      <c r="G35" s="9">
        <v>5017931</v>
      </c>
      <c r="H35" s="32">
        <v>50.67</v>
      </c>
    </row>
    <row r="36" spans="2:8" ht="12.75">
      <c r="B36" s="31">
        <v>32</v>
      </c>
      <c r="C36" s="9">
        <v>98993</v>
      </c>
      <c r="D36" s="10">
        <v>0.00039</v>
      </c>
      <c r="E36" s="9">
        <v>39</v>
      </c>
      <c r="F36" s="9">
        <v>98973</v>
      </c>
      <c r="G36" s="9">
        <v>4918920</v>
      </c>
      <c r="H36" s="32">
        <v>49.69</v>
      </c>
    </row>
    <row r="37" spans="2:8" ht="12.75">
      <c r="B37" s="31">
        <v>33</v>
      </c>
      <c r="C37" s="9">
        <v>98954</v>
      </c>
      <c r="D37" s="10">
        <v>0.00043</v>
      </c>
      <c r="E37" s="9">
        <v>43</v>
      </c>
      <c r="F37" s="9">
        <v>98933</v>
      </c>
      <c r="G37" s="9">
        <v>4819947</v>
      </c>
      <c r="H37" s="32">
        <v>48.71</v>
      </c>
    </row>
    <row r="38" spans="2:8" ht="12.75">
      <c r="B38" s="31">
        <v>34</v>
      </c>
      <c r="C38" s="9">
        <v>98911</v>
      </c>
      <c r="D38" s="10">
        <v>0.00047</v>
      </c>
      <c r="E38" s="9">
        <v>47</v>
      </c>
      <c r="F38" s="9">
        <v>98888</v>
      </c>
      <c r="G38" s="9">
        <v>4721014</v>
      </c>
      <c r="H38" s="32">
        <v>47.73</v>
      </c>
    </row>
    <row r="39" spans="2:8" ht="12.75">
      <c r="B39" s="31">
        <v>35</v>
      </c>
      <c r="C39" s="9">
        <v>98864</v>
      </c>
      <c r="D39" s="10">
        <v>0.00053</v>
      </c>
      <c r="E39" s="9">
        <v>52</v>
      </c>
      <c r="F39" s="9">
        <v>98838</v>
      </c>
      <c r="G39" s="9">
        <v>4622126</v>
      </c>
      <c r="H39" s="32">
        <v>46.75</v>
      </c>
    </row>
    <row r="40" spans="2:8" ht="12.75">
      <c r="B40" s="31">
        <v>36</v>
      </c>
      <c r="C40" s="9">
        <v>98812</v>
      </c>
      <c r="D40" s="10">
        <v>0.00058</v>
      </c>
      <c r="E40" s="9">
        <v>58</v>
      </c>
      <c r="F40" s="9">
        <v>98784</v>
      </c>
      <c r="G40" s="9">
        <v>4523288</v>
      </c>
      <c r="H40" s="32">
        <v>45.78</v>
      </c>
    </row>
    <row r="41" spans="2:8" ht="12.75">
      <c r="B41" s="31">
        <v>37</v>
      </c>
      <c r="C41" s="9">
        <v>98755</v>
      </c>
      <c r="D41" s="10">
        <v>0.00065</v>
      </c>
      <c r="E41" s="9">
        <v>64</v>
      </c>
      <c r="F41" s="9">
        <v>98723</v>
      </c>
      <c r="G41" s="9">
        <v>4424504</v>
      </c>
      <c r="H41" s="32">
        <v>44.8</v>
      </c>
    </row>
    <row r="42" spans="2:8" ht="12.75">
      <c r="B42" s="31">
        <v>38</v>
      </c>
      <c r="C42" s="9">
        <v>98690</v>
      </c>
      <c r="D42" s="10">
        <v>0.00073</v>
      </c>
      <c r="E42" s="9">
        <v>72</v>
      </c>
      <c r="F42" s="9">
        <v>98654</v>
      </c>
      <c r="G42" s="9">
        <v>4325782</v>
      </c>
      <c r="H42" s="32">
        <v>43.83</v>
      </c>
    </row>
    <row r="43" spans="2:8" ht="12.75">
      <c r="B43" s="31">
        <v>39</v>
      </c>
      <c r="C43" s="9">
        <v>98618</v>
      </c>
      <c r="D43" s="10">
        <v>0.00082</v>
      </c>
      <c r="E43" s="9">
        <v>80</v>
      </c>
      <c r="F43" s="9">
        <v>98578</v>
      </c>
      <c r="G43" s="9">
        <v>4227127</v>
      </c>
      <c r="H43" s="33">
        <v>42.86</v>
      </c>
    </row>
    <row r="44" spans="2:8" ht="12.75">
      <c r="B44" s="31">
        <v>40</v>
      </c>
      <c r="C44" s="9">
        <v>98538</v>
      </c>
      <c r="D44" s="10">
        <v>0.00091</v>
      </c>
      <c r="E44" s="9">
        <v>90</v>
      </c>
      <c r="F44" s="9">
        <v>98493</v>
      </c>
      <c r="G44" s="9">
        <v>4128549</v>
      </c>
      <c r="H44" s="32">
        <v>41.9</v>
      </c>
    </row>
    <row r="45" spans="2:8" ht="12.75">
      <c r="B45" s="31">
        <v>41</v>
      </c>
      <c r="C45" s="9">
        <v>98448</v>
      </c>
      <c r="D45" s="10">
        <v>0.00103</v>
      </c>
      <c r="E45" s="9">
        <v>101</v>
      </c>
      <c r="F45" s="9">
        <v>98397</v>
      </c>
      <c r="G45" s="9">
        <v>4030056</v>
      </c>
      <c r="H45" s="32">
        <v>40.94</v>
      </c>
    </row>
    <row r="46" spans="2:8" ht="12.75">
      <c r="B46" s="31">
        <v>42</v>
      </c>
      <c r="C46" s="9">
        <v>98347</v>
      </c>
      <c r="D46" s="10">
        <v>0.00115</v>
      </c>
      <c r="E46" s="9">
        <v>113</v>
      </c>
      <c r="F46" s="9">
        <v>98290</v>
      </c>
      <c r="G46" s="9">
        <v>3931659</v>
      </c>
      <c r="H46" s="32">
        <v>39.98</v>
      </c>
    </row>
    <row r="47" spans="2:8" ht="12.75">
      <c r="B47" s="31">
        <v>43</v>
      </c>
      <c r="C47" s="9">
        <v>98234</v>
      </c>
      <c r="D47" s="10">
        <v>0.00129</v>
      </c>
      <c r="E47" s="9">
        <v>127</v>
      </c>
      <c r="F47" s="9">
        <v>98170</v>
      </c>
      <c r="G47" s="9">
        <v>3833369</v>
      </c>
      <c r="H47" s="32">
        <v>39.02</v>
      </c>
    </row>
    <row r="48" spans="2:8" ht="12.75">
      <c r="B48" s="31">
        <v>44</v>
      </c>
      <c r="C48" s="9">
        <v>98107</v>
      </c>
      <c r="D48" s="10">
        <v>0.00145</v>
      </c>
      <c r="E48" s="9">
        <v>143</v>
      </c>
      <c r="F48" s="9">
        <v>98035</v>
      </c>
      <c r="G48" s="9">
        <v>3735199</v>
      </c>
      <c r="H48" s="33">
        <v>38.07</v>
      </c>
    </row>
    <row r="49" spans="2:8" ht="12.75">
      <c r="B49" s="31">
        <v>45</v>
      </c>
      <c r="C49" s="9">
        <v>97964</v>
      </c>
      <c r="D49" s="10">
        <v>0.00164</v>
      </c>
      <c r="E49" s="9">
        <v>160</v>
      </c>
      <c r="F49" s="9">
        <v>97884</v>
      </c>
      <c r="G49" s="9">
        <v>3637163</v>
      </c>
      <c r="H49" s="32">
        <v>37.13</v>
      </c>
    </row>
    <row r="50" spans="2:8" ht="12.75">
      <c r="B50" s="31">
        <v>46</v>
      </c>
      <c r="C50" s="9">
        <v>97803</v>
      </c>
      <c r="D50" s="10">
        <v>0.00185</v>
      </c>
      <c r="E50" s="9">
        <v>180</v>
      </c>
      <c r="F50" s="9">
        <v>97713</v>
      </c>
      <c r="G50" s="9">
        <v>3539280</v>
      </c>
      <c r="H50" s="32">
        <v>36.19</v>
      </c>
    </row>
    <row r="51" spans="2:8" ht="12.75">
      <c r="B51" s="31">
        <v>47</v>
      </c>
      <c r="C51" s="9">
        <v>97623</v>
      </c>
      <c r="D51" s="10">
        <v>0.00208</v>
      </c>
      <c r="E51" s="9">
        <v>203</v>
      </c>
      <c r="F51" s="9">
        <v>97522</v>
      </c>
      <c r="G51" s="9">
        <v>3441566</v>
      </c>
      <c r="H51" s="32">
        <v>35.25</v>
      </c>
    </row>
    <row r="52" spans="2:8" ht="12.75">
      <c r="B52" s="31">
        <v>48</v>
      </c>
      <c r="C52" s="9">
        <v>97420</v>
      </c>
      <c r="D52" s="10">
        <v>0.00233</v>
      </c>
      <c r="E52" s="9">
        <v>227</v>
      </c>
      <c r="F52" s="9">
        <v>97307</v>
      </c>
      <c r="G52" s="9">
        <v>3344045</v>
      </c>
      <c r="H52" s="32">
        <v>34.33</v>
      </c>
    </row>
    <row r="53" spans="2:8" ht="12.75">
      <c r="B53" s="31">
        <v>49</v>
      </c>
      <c r="C53" s="9">
        <v>97193</v>
      </c>
      <c r="D53" s="10">
        <v>0.00261</v>
      </c>
      <c r="E53" s="9">
        <v>254</v>
      </c>
      <c r="F53" s="9">
        <v>97066</v>
      </c>
      <c r="G53" s="9">
        <v>3246738</v>
      </c>
      <c r="H53" s="32">
        <v>33.41</v>
      </c>
    </row>
    <row r="54" spans="2:8" ht="12.75">
      <c r="B54" s="31">
        <v>50</v>
      </c>
      <c r="C54" s="9">
        <v>96939</v>
      </c>
      <c r="D54" s="10">
        <v>0.00291</v>
      </c>
      <c r="E54" s="9">
        <v>283</v>
      </c>
      <c r="F54" s="9">
        <v>96798</v>
      </c>
      <c r="G54" s="9">
        <v>3149672</v>
      </c>
      <c r="H54" s="32">
        <v>32.49</v>
      </c>
    </row>
    <row r="55" spans="2:8" ht="12.75">
      <c r="B55" s="31">
        <v>51</v>
      </c>
      <c r="C55" s="9">
        <v>96656</v>
      </c>
      <c r="D55" s="10">
        <v>0.00324</v>
      </c>
      <c r="E55" s="9">
        <v>313</v>
      </c>
      <c r="F55" s="9">
        <v>96500</v>
      </c>
      <c r="G55" s="9">
        <v>3052875</v>
      </c>
      <c r="H55" s="32">
        <v>31.58</v>
      </c>
    </row>
    <row r="56" spans="2:8" ht="12.75">
      <c r="B56" s="31">
        <v>52</v>
      </c>
      <c r="C56" s="9">
        <v>96344</v>
      </c>
      <c r="D56" s="10">
        <v>0.00358</v>
      </c>
      <c r="E56" s="9">
        <v>345</v>
      </c>
      <c r="F56" s="9">
        <v>96171</v>
      </c>
      <c r="G56" s="9">
        <v>2956375</v>
      </c>
      <c r="H56" s="33">
        <v>30.69</v>
      </c>
    </row>
    <row r="57" spans="2:8" ht="12.75">
      <c r="B57" s="31">
        <v>53</v>
      </c>
      <c r="C57" s="9">
        <v>95999</v>
      </c>
      <c r="D57" s="10">
        <v>0.00394</v>
      </c>
      <c r="E57" s="9">
        <v>379</v>
      </c>
      <c r="F57" s="9">
        <v>95809</v>
      </c>
      <c r="G57" s="9">
        <v>2860204</v>
      </c>
      <c r="H57" s="32">
        <v>29.79</v>
      </c>
    </row>
    <row r="58" spans="2:8" ht="12.75">
      <c r="B58" s="31">
        <v>54</v>
      </c>
      <c r="C58" s="9">
        <v>95620</v>
      </c>
      <c r="D58" s="10">
        <v>0.00433</v>
      </c>
      <c r="E58" s="9">
        <v>414</v>
      </c>
      <c r="F58" s="9">
        <v>95413</v>
      </c>
      <c r="G58" s="9">
        <v>2764394</v>
      </c>
      <c r="H58" s="32">
        <v>28.91</v>
      </c>
    </row>
    <row r="59" spans="2:8" ht="12.75">
      <c r="B59" s="31">
        <v>55</v>
      </c>
      <c r="C59" s="9">
        <v>95206</v>
      </c>
      <c r="D59" s="10">
        <v>0.00475</v>
      </c>
      <c r="E59" s="9">
        <v>452</v>
      </c>
      <c r="F59" s="9">
        <v>94980</v>
      </c>
      <c r="G59" s="9">
        <v>2668981</v>
      </c>
      <c r="H59" s="32">
        <v>28.03</v>
      </c>
    </row>
    <row r="60" spans="2:8" ht="12.75">
      <c r="B60" s="31">
        <v>56</v>
      </c>
      <c r="C60" s="9">
        <v>94754</v>
      </c>
      <c r="D60" s="10">
        <v>0.00519</v>
      </c>
      <c r="E60" s="9">
        <v>492</v>
      </c>
      <c r="F60" s="9">
        <v>94508</v>
      </c>
      <c r="G60" s="9">
        <v>2574001</v>
      </c>
      <c r="H60" s="32">
        <v>27.17</v>
      </c>
    </row>
    <row r="61" spans="2:8" ht="12.75">
      <c r="B61" s="31">
        <v>57</v>
      </c>
      <c r="C61" s="9">
        <v>94262</v>
      </c>
      <c r="D61" s="10">
        <v>0.00567</v>
      </c>
      <c r="E61" s="9">
        <v>535</v>
      </c>
      <c r="F61" s="9">
        <v>93995</v>
      </c>
      <c r="G61" s="9">
        <v>2479493</v>
      </c>
      <c r="H61" s="32">
        <v>26.3</v>
      </c>
    </row>
    <row r="62" spans="2:8" ht="12.75">
      <c r="B62" s="31">
        <v>58</v>
      </c>
      <c r="C62" s="9">
        <v>93727</v>
      </c>
      <c r="D62" s="10">
        <v>0.00619</v>
      </c>
      <c r="E62" s="9">
        <v>580</v>
      </c>
      <c r="F62" s="9">
        <v>93437</v>
      </c>
      <c r="G62" s="9">
        <v>2385498</v>
      </c>
      <c r="H62" s="32">
        <v>25.45</v>
      </c>
    </row>
    <row r="63" spans="2:8" ht="12.75">
      <c r="B63" s="31">
        <v>59</v>
      </c>
      <c r="C63" s="9">
        <v>93147</v>
      </c>
      <c r="D63" s="10">
        <v>0.00675</v>
      </c>
      <c r="E63" s="9">
        <v>629</v>
      </c>
      <c r="F63" s="9">
        <v>92832</v>
      </c>
      <c r="G63" s="9">
        <v>2292061</v>
      </c>
      <c r="H63" s="32">
        <v>24.61</v>
      </c>
    </row>
    <row r="64" spans="2:8" ht="12.75">
      <c r="B64" s="31">
        <v>60</v>
      </c>
      <c r="C64" s="9">
        <v>92518</v>
      </c>
      <c r="D64" s="10">
        <v>0.00735</v>
      </c>
      <c r="E64" s="9">
        <v>680</v>
      </c>
      <c r="F64" s="9">
        <v>92178</v>
      </c>
      <c r="G64" s="9">
        <v>2199228</v>
      </c>
      <c r="H64" s="32">
        <v>23.77</v>
      </c>
    </row>
    <row r="65" spans="2:8" ht="12.75">
      <c r="B65" s="31">
        <v>61</v>
      </c>
      <c r="C65" s="9">
        <v>91838</v>
      </c>
      <c r="D65" s="10">
        <v>0.00798</v>
      </c>
      <c r="E65" s="9">
        <v>732</v>
      </c>
      <c r="F65" s="9">
        <v>91472</v>
      </c>
      <c r="G65" s="9">
        <v>2107050</v>
      </c>
      <c r="H65" s="32">
        <v>22.94</v>
      </c>
    </row>
    <row r="66" spans="2:8" ht="12.75">
      <c r="B66" s="31">
        <v>62</v>
      </c>
      <c r="C66" s="9">
        <v>91106</v>
      </c>
      <c r="D66" s="10">
        <v>0.00864</v>
      </c>
      <c r="E66" s="9">
        <v>787</v>
      </c>
      <c r="F66" s="9">
        <v>90712</v>
      </c>
      <c r="G66" s="9">
        <v>2015578</v>
      </c>
      <c r="H66" s="33">
        <v>22.12</v>
      </c>
    </row>
    <row r="67" spans="2:8" ht="12.75">
      <c r="B67" s="31">
        <v>63</v>
      </c>
      <c r="C67" s="9">
        <v>90319</v>
      </c>
      <c r="D67" s="10">
        <v>0.00933</v>
      </c>
      <c r="E67" s="9">
        <v>843</v>
      </c>
      <c r="F67" s="9">
        <v>89897</v>
      </c>
      <c r="G67" s="9">
        <v>1924865</v>
      </c>
      <c r="H67" s="32">
        <v>21.31</v>
      </c>
    </row>
    <row r="68" spans="2:8" ht="12.75">
      <c r="B68" s="31">
        <v>64</v>
      </c>
      <c r="C68" s="9">
        <v>89476</v>
      </c>
      <c r="D68" s="10">
        <v>0.01006</v>
      </c>
      <c r="E68" s="9">
        <v>901</v>
      </c>
      <c r="F68" s="9">
        <v>89026</v>
      </c>
      <c r="G68" s="9">
        <v>1834968</v>
      </c>
      <c r="H68" s="33">
        <v>20.51</v>
      </c>
    </row>
    <row r="69" spans="2:8" ht="12.75">
      <c r="B69" s="31">
        <v>65</v>
      </c>
      <c r="C69" s="9">
        <v>88575</v>
      </c>
      <c r="D69" s="10">
        <v>0.01083</v>
      </c>
      <c r="E69" s="9">
        <v>960</v>
      </c>
      <c r="F69" s="9">
        <v>88095</v>
      </c>
      <c r="G69" s="9">
        <v>1745943</v>
      </c>
      <c r="H69" s="32">
        <v>19.71</v>
      </c>
    </row>
    <row r="70" spans="2:8" ht="12.75">
      <c r="B70" s="31">
        <v>66</v>
      </c>
      <c r="C70" s="9">
        <v>87616</v>
      </c>
      <c r="D70" s="10">
        <v>0.01166</v>
      </c>
      <c r="E70" s="9">
        <v>1021</v>
      </c>
      <c r="F70" s="9">
        <v>87105</v>
      </c>
      <c r="G70" s="9">
        <v>1657847</v>
      </c>
      <c r="H70" s="32">
        <v>18.92</v>
      </c>
    </row>
    <row r="71" spans="2:8" ht="12.75">
      <c r="B71" s="31">
        <v>67</v>
      </c>
      <c r="C71" s="9">
        <v>86594</v>
      </c>
      <c r="D71" s="10">
        <v>0.01255</v>
      </c>
      <c r="E71" s="9">
        <v>1086</v>
      </c>
      <c r="F71" s="9">
        <v>86051</v>
      </c>
      <c r="G71" s="9">
        <v>1570742</v>
      </c>
      <c r="H71" s="33">
        <v>18.14</v>
      </c>
    </row>
    <row r="72" spans="2:8" ht="12.75">
      <c r="B72" s="31">
        <v>68</v>
      </c>
      <c r="C72" s="9">
        <v>85508</v>
      </c>
      <c r="D72" s="10">
        <v>0.01353</v>
      </c>
      <c r="E72" s="9">
        <v>1157</v>
      </c>
      <c r="F72" s="9">
        <v>84929</v>
      </c>
      <c r="G72" s="9">
        <v>1484691</v>
      </c>
      <c r="H72" s="32">
        <v>17.36</v>
      </c>
    </row>
    <row r="73" spans="2:8" ht="12.75">
      <c r="B73" s="31">
        <v>69</v>
      </c>
      <c r="C73" s="9">
        <v>84351</v>
      </c>
      <c r="D73" s="10">
        <v>0.01464</v>
      </c>
      <c r="E73" s="9">
        <v>1235</v>
      </c>
      <c r="F73" s="9">
        <v>83733</v>
      </c>
      <c r="G73" s="9">
        <v>1399762</v>
      </c>
      <c r="H73" s="32">
        <v>16.59</v>
      </c>
    </row>
    <row r="74" spans="2:8" ht="12.75">
      <c r="B74" s="31">
        <v>70</v>
      </c>
      <c r="C74" s="9">
        <v>83116</v>
      </c>
      <c r="D74" s="10">
        <v>0.01591</v>
      </c>
      <c r="E74" s="9">
        <v>1323</v>
      </c>
      <c r="F74" s="9">
        <v>82455</v>
      </c>
      <c r="G74" s="9">
        <v>1316028</v>
      </c>
      <c r="H74" s="32">
        <v>15.83</v>
      </c>
    </row>
    <row r="75" spans="2:8" ht="12.75">
      <c r="B75" s="31">
        <v>71</v>
      </c>
      <c r="C75" s="9">
        <v>81793</v>
      </c>
      <c r="D75" s="10">
        <v>0.0174</v>
      </c>
      <c r="E75" s="9">
        <v>1423</v>
      </c>
      <c r="F75" s="9">
        <v>81082</v>
      </c>
      <c r="G75" s="9">
        <v>1233574</v>
      </c>
      <c r="H75" s="32">
        <v>15.08</v>
      </c>
    </row>
    <row r="76" spans="2:8" ht="12.75">
      <c r="B76" s="31">
        <v>72</v>
      </c>
      <c r="C76" s="9">
        <v>80370</v>
      </c>
      <c r="D76" s="10">
        <v>0.01914</v>
      </c>
      <c r="E76" s="9">
        <v>1539</v>
      </c>
      <c r="F76" s="9">
        <v>79601</v>
      </c>
      <c r="G76" s="9">
        <v>1152492</v>
      </c>
      <c r="H76" s="32">
        <v>14.34</v>
      </c>
    </row>
    <row r="77" spans="2:8" ht="12.75">
      <c r="B77" s="31">
        <v>73</v>
      </c>
      <c r="C77" s="9">
        <v>78832</v>
      </c>
      <c r="D77" s="10">
        <v>0.02121</v>
      </c>
      <c r="E77" s="9">
        <v>1672</v>
      </c>
      <c r="F77" s="9">
        <v>77996</v>
      </c>
      <c r="G77" s="9">
        <v>1072891</v>
      </c>
      <c r="H77" s="32">
        <v>13.61</v>
      </c>
    </row>
    <row r="78" spans="2:8" ht="12.75">
      <c r="B78" s="31">
        <v>74</v>
      </c>
      <c r="C78" s="9">
        <v>77159</v>
      </c>
      <c r="D78" s="10">
        <v>0.02366</v>
      </c>
      <c r="E78" s="9">
        <v>1826</v>
      </c>
      <c r="F78" s="9">
        <v>76247</v>
      </c>
      <c r="G78" s="9">
        <v>994895</v>
      </c>
      <c r="H78" s="32">
        <v>12.89</v>
      </c>
    </row>
    <row r="79" spans="2:8" ht="12.75">
      <c r="B79" s="31">
        <v>75</v>
      </c>
      <c r="C79" s="9">
        <v>75334</v>
      </c>
      <c r="D79" s="10">
        <v>0.02655</v>
      </c>
      <c r="E79" s="9">
        <v>2000</v>
      </c>
      <c r="F79" s="9">
        <v>74334</v>
      </c>
      <c r="G79" s="9">
        <v>918648</v>
      </c>
      <c r="H79" s="32">
        <v>12.19</v>
      </c>
    </row>
    <row r="80" spans="2:8" ht="12.75">
      <c r="B80" s="31">
        <v>76</v>
      </c>
      <c r="C80" s="9">
        <v>73333</v>
      </c>
      <c r="D80" s="10">
        <v>0.02994</v>
      </c>
      <c r="E80" s="9">
        <v>2196</v>
      </c>
      <c r="F80" s="9">
        <v>72236</v>
      </c>
      <c r="G80" s="9">
        <v>844315</v>
      </c>
      <c r="H80" s="32">
        <v>11.51</v>
      </c>
    </row>
    <row r="81" spans="2:8" ht="12.75">
      <c r="B81" s="31">
        <v>77</v>
      </c>
      <c r="C81" s="9">
        <v>71138</v>
      </c>
      <c r="D81" s="10">
        <v>0.03387</v>
      </c>
      <c r="E81" s="9">
        <v>2409</v>
      </c>
      <c r="F81" s="9">
        <v>69933</v>
      </c>
      <c r="G81" s="9">
        <v>772079</v>
      </c>
      <c r="H81" s="32">
        <v>10.85</v>
      </c>
    </row>
    <row r="82" spans="2:8" ht="12.75">
      <c r="B82" s="31">
        <v>78</v>
      </c>
      <c r="C82" s="9">
        <v>68728</v>
      </c>
      <c r="D82" s="10">
        <v>0.03837</v>
      </c>
      <c r="E82" s="9">
        <v>2637</v>
      </c>
      <c r="F82" s="9">
        <v>67410</v>
      </c>
      <c r="G82" s="9">
        <v>702146</v>
      </c>
      <c r="H82" s="32">
        <v>10.22</v>
      </c>
    </row>
    <row r="83" spans="2:8" ht="12.75">
      <c r="B83" s="31">
        <v>79</v>
      </c>
      <c r="C83" s="9">
        <v>66091</v>
      </c>
      <c r="D83" s="10">
        <v>0.04348</v>
      </c>
      <c r="E83" s="9">
        <v>2874</v>
      </c>
      <c r="F83" s="9">
        <v>64654</v>
      </c>
      <c r="G83" s="9">
        <v>634736</v>
      </c>
      <c r="H83" s="32">
        <v>9.6</v>
      </c>
    </row>
    <row r="84" spans="2:8" ht="12.75">
      <c r="B84" s="31">
        <v>80</v>
      </c>
      <c r="C84" s="9">
        <v>63217</v>
      </c>
      <c r="D84" s="10">
        <v>0.04921</v>
      </c>
      <c r="E84" s="9">
        <v>3111</v>
      </c>
      <c r="F84" s="9">
        <v>61662</v>
      </c>
      <c r="G84" s="9">
        <v>570082</v>
      </c>
      <c r="H84" s="32">
        <v>9.02</v>
      </c>
    </row>
    <row r="85" spans="2:8" ht="12.75">
      <c r="B85" s="31">
        <v>81</v>
      </c>
      <c r="C85" s="9">
        <v>60107</v>
      </c>
      <c r="D85" s="10">
        <v>0.05555</v>
      </c>
      <c r="E85" s="9">
        <v>3339</v>
      </c>
      <c r="F85" s="9">
        <v>58437</v>
      </c>
      <c r="G85" s="9">
        <v>508420</v>
      </c>
      <c r="H85" s="32">
        <v>8.46</v>
      </c>
    </row>
    <row r="86" spans="2:8" ht="12.75">
      <c r="B86" s="31">
        <v>82</v>
      </c>
      <c r="C86" s="9">
        <v>56767</v>
      </c>
      <c r="D86" s="10">
        <v>0.06253</v>
      </c>
      <c r="E86" s="9">
        <v>3550</v>
      </c>
      <c r="F86" s="9">
        <v>54993</v>
      </c>
      <c r="G86" s="9">
        <v>449983</v>
      </c>
      <c r="H86" s="33">
        <v>7.93</v>
      </c>
    </row>
    <row r="87" spans="2:8" ht="12.75">
      <c r="B87" s="31">
        <v>83</v>
      </c>
      <c r="C87" s="9">
        <v>53218</v>
      </c>
      <c r="D87" s="10">
        <v>0.07014</v>
      </c>
      <c r="E87" s="9">
        <v>3733</v>
      </c>
      <c r="F87" s="9">
        <v>51351</v>
      </c>
      <c r="G87" s="9">
        <v>394991</v>
      </c>
      <c r="H87" s="32">
        <v>7.42</v>
      </c>
    </row>
    <row r="88" spans="2:8" ht="12.75">
      <c r="B88" s="31">
        <v>84</v>
      </c>
      <c r="C88" s="9">
        <v>49485</v>
      </c>
      <c r="D88" s="10">
        <v>0.0784</v>
      </c>
      <c r="E88" s="9">
        <v>3880</v>
      </c>
      <c r="F88" s="9">
        <v>47545</v>
      </c>
      <c r="G88" s="9">
        <v>343639</v>
      </c>
      <c r="H88" s="32">
        <v>6.94</v>
      </c>
    </row>
    <row r="89" spans="2:8" ht="12.75">
      <c r="B89" s="31">
        <v>85</v>
      </c>
      <c r="C89" s="9">
        <v>45605</v>
      </c>
      <c r="D89" s="10">
        <v>0.08733</v>
      </c>
      <c r="E89" s="9">
        <v>3983</v>
      </c>
      <c r="F89" s="9">
        <v>43614</v>
      </c>
      <c r="G89" s="9">
        <v>296094</v>
      </c>
      <c r="H89" s="32">
        <v>6.49</v>
      </c>
    </row>
    <row r="90" spans="2:8" ht="12.75">
      <c r="B90" s="31">
        <v>86</v>
      </c>
      <c r="C90" s="9">
        <v>41622</v>
      </c>
      <c r="D90" s="10">
        <v>0.09698</v>
      </c>
      <c r="E90" s="9">
        <v>4037</v>
      </c>
      <c r="F90" s="9">
        <v>39604</v>
      </c>
      <c r="G90" s="9">
        <v>252480</v>
      </c>
      <c r="H90" s="32">
        <v>6.07</v>
      </c>
    </row>
    <row r="91" spans="2:8" ht="12.75">
      <c r="B91" s="31">
        <v>87</v>
      </c>
      <c r="C91" s="9">
        <v>37586</v>
      </c>
      <c r="D91" s="10">
        <v>0.10737</v>
      </c>
      <c r="E91" s="9">
        <v>4035</v>
      </c>
      <c r="F91" s="9">
        <v>35568</v>
      </c>
      <c r="G91" s="9">
        <v>212876</v>
      </c>
      <c r="H91" s="33">
        <v>5.66</v>
      </c>
    </row>
    <row r="92" spans="2:8" ht="12.75">
      <c r="B92" s="31">
        <v>88</v>
      </c>
      <c r="C92" s="9">
        <v>33550</v>
      </c>
      <c r="D92" s="10">
        <v>0.11856</v>
      </c>
      <c r="E92" s="9">
        <v>3978</v>
      </c>
      <c r="F92" s="9">
        <v>31561</v>
      </c>
      <c r="G92" s="9">
        <v>177308</v>
      </c>
      <c r="H92" s="32">
        <v>5.28</v>
      </c>
    </row>
    <row r="93" spans="2:8" ht="12.75">
      <c r="B93" s="31">
        <v>89</v>
      </c>
      <c r="C93" s="9">
        <v>29573</v>
      </c>
      <c r="D93" s="10">
        <v>0.13062</v>
      </c>
      <c r="E93" s="9">
        <v>3863</v>
      </c>
      <c r="F93" s="9">
        <v>27641</v>
      </c>
      <c r="G93" s="9">
        <v>145747</v>
      </c>
      <c r="H93" s="32">
        <v>4.93</v>
      </c>
    </row>
    <row r="94" spans="2:8" ht="12.75">
      <c r="B94" s="31">
        <v>90</v>
      </c>
      <c r="C94" s="9">
        <v>25710</v>
      </c>
      <c r="D94" s="10">
        <v>0.14352</v>
      </c>
      <c r="E94" s="9">
        <v>3690</v>
      </c>
      <c r="F94" s="9">
        <v>23865</v>
      </c>
      <c r="G94" s="9">
        <v>118105</v>
      </c>
      <c r="H94" s="32">
        <v>4.59</v>
      </c>
    </row>
    <row r="95" spans="2:8" ht="12.75">
      <c r="B95" s="31">
        <v>91</v>
      </c>
      <c r="C95" s="9">
        <v>22020</v>
      </c>
      <c r="D95" s="10">
        <v>0.15752</v>
      </c>
      <c r="E95" s="9">
        <v>3469</v>
      </c>
      <c r="F95" s="9">
        <v>20286</v>
      </c>
      <c r="G95" s="9">
        <v>94241</v>
      </c>
      <c r="H95" s="32">
        <v>4.28</v>
      </c>
    </row>
    <row r="96" spans="2:8" ht="12.75">
      <c r="B96" s="31">
        <v>92</v>
      </c>
      <c r="C96" s="9">
        <v>18551</v>
      </c>
      <c r="D96" s="10">
        <v>0.17245</v>
      </c>
      <c r="E96" s="9">
        <v>3199</v>
      </c>
      <c r="F96" s="9">
        <v>16952</v>
      </c>
      <c r="G96" s="9">
        <v>73955</v>
      </c>
      <c r="H96" s="32">
        <v>3.99</v>
      </c>
    </row>
    <row r="97" spans="2:8" ht="12.75">
      <c r="B97" s="31">
        <v>93</v>
      </c>
      <c r="C97" s="9">
        <v>15352</v>
      </c>
      <c r="D97" s="10">
        <v>0.1883</v>
      </c>
      <c r="E97" s="9">
        <v>2891</v>
      </c>
      <c r="F97" s="9">
        <v>13907</v>
      </c>
      <c r="G97" s="9">
        <v>57003</v>
      </c>
      <c r="H97" s="32">
        <v>3.71</v>
      </c>
    </row>
    <row r="98" spans="2:8" ht="12.75">
      <c r="B98" s="31">
        <v>94</v>
      </c>
      <c r="C98" s="9">
        <v>12461</v>
      </c>
      <c r="D98" s="10">
        <v>0.20508</v>
      </c>
      <c r="E98" s="9">
        <v>2556</v>
      </c>
      <c r="F98" s="9">
        <v>11184</v>
      </c>
      <c r="G98" s="9">
        <v>43096</v>
      </c>
      <c r="H98" s="32">
        <v>3.46</v>
      </c>
    </row>
    <row r="99" spans="2:8" ht="12.75">
      <c r="B99" s="31">
        <v>95</v>
      </c>
      <c r="C99" s="9">
        <v>9906</v>
      </c>
      <c r="D99" s="10">
        <v>0.22278</v>
      </c>
      <c r="E99" s="9">
        <v>2207</v>
      </c>
      <c r="F99" s="9">
        <v>8802</v>
      </c>
      <c r="G99" s="9">
        <v>31913</v>
      </c>
      <c r="H99" s="32">
        <v>3.22</v>
      </c>
    </row>
    <row r="100" spans="2:8" ht="12.75">
      <c r="B100" s="31">
        <v>96</v>
      </c>
      <c r="C100" s="9">
        <v>7699</v>
      </c>
      <c r="D100" s="10">
        <v>0.24138</v>
      </c>
      <c r="E100" s="9">
        <v>1858</v>
      </c>
      <c r="F100" s="9">
        <v>6770</v>
      </c>
      <c r="G100" s="9">
        <v>23110</v>
      </c>
      <c r="H100" s="33">
        <v>3</v>
      </c>
    </row>
    <row r="101" spans="2:8" ht="12.75">
      <c r="B101" s="31">
        <v>97</v>
      </c>
      <c r="C101" s="9">
        <v>5841</v>
      </c>
      <c r="D101" s="10">
        <v>0.26086</v>
      </c>
      <c r="E101" s="9">
        <v>1524</v>
      </c>
      <c r="F101" s="9">
        <v>5079</v>
      </c>
      <c r="G101" s="9">
        <v>16341</v>
      </c>
      <c r="H101" s="32">
        <v>2.8</v>
      </c>
    </row>
    <row r="102" spans="2:8" ht="12.75">
      <c r="B102" s="31">
        <v>98</v>
      </c>
      <c r="C102" s="9">
        <v>4317</v>
      </c>
      <c r="D102" s="10">
        <v>0.2812</v>
      </c>
      <c r="E102" s="9">
        <v>1214</v>
      </c>
      <c r="F102" s="9">
        <v>3710</v>
      </c>
      <c r="G102" s="9">
        <v>11262</v>
      </c>
      <c r="H102" s="32">
        <v>2.61</v>
      </c>
    </row>
    <row r="103" spans="2:8" ht="12.75">
      <c r="B103" s="31">
        <v>99</v>
      </c>
      <c r="C103" s="9">
        <v>3103</v>
      </c>
      <c r="D103" s="10">
        <v>0.30236</v>
      </c>
      <c r="E103" s="9">
        <v>938</v>
      </c>
      <c r="F103" s="9">
        <v>2634</v>
      </c>
      <c r="G103" s="9">
        <v>7552</v>
      </c>
      <c r="H103" s="32">
        <v>2.43</v>
      </c>
    </row>
    <row r="104" spans="2:8" ht="13.5" thickBot="1">
      <c r="B104" s="34">
        <v>100</v>
      </c>
      <c r="C104" s="37">
        <v>2165</v>
      </c>
      <c r="D104" s="48">
        <v>0.32429</v>
      </c>
      <c r="E104" s="37">
        <v>702</v>
      </c>
      <c r="F104" s="37">
        <v>1814</v>
      </c>
      <c r="G104" s="37">
        <v>4918</v>
      </c>
      <c r="H104" s="49">
        <v>2.27</v>
      </c>
    </row>
  </sheetData>
  <sheetProtection password="C6FB" sheet="1" selectLockedCells="1" selectUnlockedCells="1"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&amp;C&amp;"Arial CE,Kursywa\Ubezpieczenia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WSZiB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Ubezpieczenia na życie i dożycie</dc:title>
  <dc:subject/>
  <dc:creator>Anna Grobel-Kijanka</dc:creator>
  <cp:keywords/>
  <dc:description/>
  <cp:lastModifiedBy>Anna Grobel-Kijanka</cp:lastModifiedBy>
  <cp:lastPrinted>2000-03-06T22:49:28Z</cp:lastPrinted>
  <dcterms:created xsi:type="dcterms:W3CDTF">1999-12-14T19:38:08Z</dcterms:created>
  <dcterms:modified xsi:type="dcterms:W3CDTF">2014-06-03T08:37:52Z</dcterms:modified>
  <cp:category/>
  <cp:version/>
  <cp:contentType/>
  <cp:contentStatus/>
</cp:coreProperties>
</file>